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S\Exce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Sheet1!$A$1:$K$54</definedName>
  </definedNames>
  <calcPr calcId="162913"/>
</workbook>
</file>

<file path=xl/calcChain.xml><?xml version="1.0" encoding="utf-8"?>
<calcChain xmlns="http://schemas.openxmlformats.org/spreadsheetml/2006/main">
  <c r="K28" i="1" l="1"/>
  <c r="K29" i="1"/>
  <c r="K30" i="1"/>
  <c r="K31" i="1"/>
  <c r="K32" i="1"/>
  <c r="K33" i="1"/>
  <c r="K34" i="1"/>
  <c r="K35" i="1"/>
  <c r="K36" i="1"/>
  <c r="K37" i="1"/>
  <c r="G21" i="1"/>
  <c r="K21" i="1"/>
  <c r="K14" i="1"/>
  <c r="G14" i="1"/>
  <c r="E49" i="1"/>
  <c r="G31" i="1"/>
  <c r="G32" i="1"/>
  <c r="G33" i="1"/>
  <c r="G34" i="1"/>
  <c r="G35" i="1"/>
  <c r="G36" i="1"/>
  <c r="G37" i="1"/>
  <c r="G30" i="1"/>
  <c r="G29" i="1"/>
  <c r="G28" i="1"/>
  <c r="K43" i="1"/>
  <c r="G44" i="1"/>
  <c r="K44" i="1"/>
  <c r="G43" i="1"/>
  <c r="G42" i="1"/>
  <c r="K42" i="1"/>
  <c r="I46" i="1"/>
  <c r="E46" i="1"/>
  <c r="C46" i="1"/>
  <c r="G49" i="1"/>
  <c r="G52" i="1"/>
  <c r="G50" i="1"/>
  <c r="G27" i="1"/>
  <c r="K27" i="1"/>
  <c r="G26" i="1"/>
  <c r="K26" i="1"/>
  <c r="G25" i="1"/>
  <c r="K25" i="1"/>
  <c r="G24" i="1"/>
  <c r="K24" i="1"/>
  <c r="G23" i="1"/>
  <c r="K23" i="1"/>
  <c r="G22" i="1"/>
  <c r="K22" i="1"/>
  <c r="G20" i="1"/>
  <c r="K20" i="1"/>
  <c r="G19" i="1"/>
  <c r="K19" i="1"/>
  <c r="G18" i="1"/>
  <c r="K18" i="1"/>
  <c r="G17" i="1"/>
  <c r="K17" i="1"/>
  <c r="G16" i="1"/>
  <c r="K16" i="1"/>
  <c r="G15" i="1"/>
  <c r="K15" i="1"/>
  <c r="G13" i="1"/>
  <c r="K13" i="1"/>
  <c r="C52" i="1"/>
  <c r="C39" i="1"/>
  <c r="C54" i="1"/>
  <c r="I39" i="1"/>
  <c r="I52" i="1"/>
  <c r="K50" i="1"/>
  <c r="E39" i="1"/>
  <c r="E52" i="1"/>
  <c r="I54" i="1"/>
  <c r="K46" i="1"/>
  <c r="E54" i="1"/>
  <c r="G46" i="1"/>
  <c r="K39" i="1"/>
  <c r="K49" i="1"/>
  <c r="K52" i="1"/>
  <c r="G39" i="1"/>
  <c r="G54" i="1"/>
  <c r="K54" i="1"/>
</calcChain>
</file>

<file path=xl/sharedStrings.xml><?xml version="1.0" encoding="utf-8"?>
<sst xmlns="http://schemas.openxmlformats.org/spreadsheetml/2006/main" count="49" uniqueCount="48">
  <si>
    <t>Accumulated</t>
  </si>
  <si>
    <t>Book Value</t>
  </si>
  <si>
    <t>Depreciation</t>
  </si>
  <si>
    <t xml:space="preserve">         Total </t>
  </si>
  <si>
    <t>Additions</t>
  </si>
  <si>
    <t xml:space="preserve">  Land and non-structural improvements</t>
  </si>
  <si>
    <t>ANALYSIS G-2B</t>
  </si>
  <si>
    <t xml:space="preserve"> Investment in Plant</t>
  </si>
  <si>
    <t xml:space="preserve">  Equipment-unallocated --</t>
  </si>
  <si>
    <t xml:space="preserve">    Movable items</t>
  </si>
  <si>
    <t xml:space="preserve">    Library books</t>
  </si>
  <si>
    <t xml:space="preserve">      Total equipment</t>
  </si>
  <si>
    <t>A</t>
  </si>
  <si>
    <t>June 30, 2018</t>
  </si>
  <si>
    <t>For the year ended June 30, 2019</t>
  </si>
  <si>
    <t>June 30, 2019</t>
  </si>
  <si>
    <t>Educational plant --</t>
  </si>
  <si>
    <t xml:space="preserve">      Total educational plant</t>
  </si>
  <si>
    <t>Auxiliary plant --</t>
  </si>
  <si>
    <t xml:space="preserve">  University center</t>
  </si>
  <si>
    <t xml:space="preserve">      Total auxiliary plant</t>
  </si>
  <si>
    <t xml:space="preserve">  Administration building</t>
  </si>
  <si>
    <t xml:space="preserve">  Biological science museum</t>
  </si>
  <si>
    <t xml:space="preserve">  Business administration - education building</t>
  </si>
  <si>
    <t xml:space="preserve">  Blacksmith shop</t>
  </si>
  <si>
    <t xml:space="preserve">  Caspiana house</t>
  </si>
  <si>
    <t xml:space="preserve">  Caspiana house - kitchen</t>
  </si>
  <si>
    <t xml:space="preserve">  Central utilities plant</t>
  </si>
  <si>
    <t xml:space="preserve">  Doctor house</t>
  </si>
  <si>
    <t xml:space="preserve">  Fine arts building</t>
  </si>
  <si>
    <t xml:space="preserve">  Health and physical education building</t>
  </si>
  <si>
    <t xml:space="preserve">  Liberal arts - classroom building</t>
  </si>
  <si>
    <t xml:space="preserve">  Maintenance and receiving building</t>
  </si>
  <si>
    <t xml:space="preserve">  Maintenance building</t>
  </si>
  <si>
    <t xml:space="preserve">  Noel memorial library</t>
  </si>
  <si>
    <t xml:space="preserve">  Noel memorial library - parking lot</t>
  </si>
  <si>
    <t xml:space="preserve">  Old library building</t>
  </si>
  <si>
    <t xml:space="preserve">  Old BSU Building / KDAQ Public Radio</t>
  </si>
  <si>
    <t xml:space="preserve">  Red river research station</t>
  </si>
  <si>
    <t xml:space="preserve">  Science - classroom building</t>
  </si>
  <si>
    <t xml:space="preserve">  Storage building</t>
  </si>
  <si>
    <t xml:space="preserve">  Thrasher house</t>
  </si>
  <si>
    <t xml:space="preserve">  Webb commissary</t>
  </si>
  <si>
    <t xml:space="preserve">  Circle of excellence</t>
  </si>
  <si>
    <t xml:space="preserve">  Baseball field</t>
  </si>
  <si>
    <t xml:space="preserve">  Concession building</t>
  </si>
  <si>
    <t xml:space="preserve">  Radio station - KPXI</t>
  </si>
  <si>
    <t>A.  $179,301 consists of $382,409 in additions less ($203,108) in retirements.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</si>
</sst>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1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461D7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52">
    <xf numFmtId="0" fontId="0" fillId="0" borderId="0" xfId="0"/>
    <xf numFmtId="0" fontId="4" fillId="0" borderId="0" xfId="5" applyFont="1"/>
    <xf numFmtId="0" fontId="4" fillId="0" borderId="0" xfId="5" applyFont="1" applyAlignment="1">
      <alignment horizontal="center"/>
    </xf>
    <xf numFmtId="0" fontId="4" fillId="0" borderId="0" xfId="5" applyFont="1" applyFill="1" applyBorder="1"/>
    <xf numFmtId="164" fontId="5" fillId="0" borderId="0" xfId="2" applyNumberFormat="1" applyFont="1" applyFill="1" applyBorder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5" fillId="0" borderId="0" xfId="0" applyFont="1" applyAlignment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37" fontId="4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1" xfId="0" quotePrefix="1" applyFont="1" applyBorder="1" applyAlignment="1" applyProtection="1">
      <alignment horizontal="center" vertical="center"/>
    </xf>
    <xf numFmtId="37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37" fontId="4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Alignment="1" applyProtection="1">
      <alignment horizontal="center" vertical="center"/>
    </xf>
    <xf numFmtId="165" fontId="4" fillId="0" borderId="0" xfId="3" applyNumberFormat="1" applyFont="1" applyFill="1" applyAlignment="1" applyProtection="1">
      <alignment vertical="center"/>
    </xf>
    <xf numFmtId="165" fontId="4" fillId="0" borderId="0" xfId="1" applyNumberFormat="1" applyFont="1" applyFill="1" applyAlignment="1" applyProtection="1">
      <alignment horizontal="center" vertical="center"/>
    </xf>
    <xf numFmtId="165" fontId="4" fillId="0" borderId="0" xfId="3" applyNumberFormat="1" applyFont="1" applyFill="1" applyAlignment="1" applyProtection="1">
      <alignment horizontal="center" vertical="center"/>
    </xf>
    <xf numFmtId="165" fontId="4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Alignment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2" xfId="1" applyNumberFormat="1" applyFont="1" applyFill="1" applyBorder="1" applyAlignment="1" applyProtection="1">
      <alignment vertical="center"/>
    </xf>
    <xf numFmtId="164" fontId="4" fillId="0" borderId="2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3" applyNumberFormat="1" applyFont="1" applyFill="1" applyAlignment="1" applyProtection="1">
      <alignment vertical="center"/>
    </xf>
    <xf numFmtId="165" fontId="4" fillId="0" borderId="3" xfId="3" applyNumberFormat="1" applyFont="1" applyFill="1" applyBorder="1" applyAlignment="1" applyProtection="1">
      <alignment vertical="center"/>
    </xf>
    <xf numFmtId="165" fontId="5" fillId="0" borderId="0" xfId="3" applyNumberFormat="1" applyFont="1" applyFill="1" applyAlignment="1" applyProtection="1">
      <alignment vertical="center"/>
    </xf>
    <xf numFmtId="165" fontId="5" fillId="0" borderId="0" xfId="3" applyNumberFormat="1" applyFont="1" applyFill="1" applyAlignment="1">
      <alignment vertical="center"/>
    </xf>
    <xf numFmtId="0" fontId="5" fillId="0" borderId="0" xfId="0" applyFont="1" applyAlignment="1" applyProtection="1">
      <alignment horizontal="center" vertical="center"/>
    </xf>
    <xf numFmtId="37" fontId="5" fillId="0" borderId="0" xfId="0" applyNumberFormat="1" applyFont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horizontal="center" vertical="center"/>
    </xf>
    <xf numFmtId="164" fontId="11" fillId="0" borderId="0" xfId="2" applyNumberFormat="1" applyFont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</cellXfs>
  <cellStyles count="6">
    <cellStyle name="Comma" xfId="1" builtinId="3"/>
    <cellStyle name="Comma 2 2" xfId="2"/>
    <cellStyle name="Currency" xfId="3" builtinId="4"/>
    <cellStyle name="Normal" xfId="0" builtinId="0"/>
    <cellStyle name="Normal 2" xfId="4"/>
    <cellStyle name="Normal 2 2" xfId="5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0</xdr:col>
      <xdr:colOff>2466975</xdr:colOff>
      <xdr:row>5</xdr:row>
      <xdr:rowOff>171450</xdr:rowOff>
    </xdr:to>
    <xdr:pic>
      <xdr:nvPicPr>
        <xdr:cNvPr id="1072" name="Picture 2" descr="lsu 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2466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3"/>
  <sheetViews>
    <sheetView showGridLines="0" tabSelected="1" topLeftCell="A35" workbookViewId="0">
      <selection activeCell="A58" sqref="A58:K58"/>
    </sheetView>
  </sheetViews>
  <sheetFormatPr defaultRowHeight="12" x14ac:dyDescent="0.2"/>
  <cols>
    <col min="1" max="1" width="38.42578125" style="15" bestFit="1" customWidth="1"/>
    <col min="2" max="2" width="1.85546875" style="15" customWidth="1"/>
    <col min="3" max="3" width="12.7109375" style="15" customWidth="1"/>
    <col min="4" max="4" width="2" style="43" bestFit="1" customWidth="1"/>
    <col min="5" max="5" width="13.5703125" style="44" bestFit="1" customWidth="1"/>
    <col min="6" max="6" width="3.42578125" style="15" bestFit="1" customWidth="1"/>
    <col min="7" max="7" width="12.7109375" style="15" customWidth="1"/>
    <col min="8" max="8" width="1.85546875" style="15" customWidth="1"/>
    <col min="9" max="9" width="12.7109375" style="43" customWidth="1"/>
    <col min="10" max="10" width="1.85546875" style="15" customWidth="1"/>
    <col min="11" max="11" width="12.7109375" style="43" customWidth="1"/>
    <col min="12" max="241" width="8.7109375" style="15" customWidth="1"/>
    <col min="242" max="16384" width="9.140625" style="6"/>
  </cols>
  <sheetData>
    <row r="1" spans="1:256" ht="12.75" x14ac:dyDescent="0.2">
      <c r="A1" s="49"/>
      <c r="B1" s="1"/>
      <c r="C1" s="1"/>
      <c r="D1" s="2"/>
      <c r="E1" s="1"/>
      <c r="F1" s="1"/>
      <c r="G1" s="1"/>
      <c r="H1" s="3"/>
      <c r="I1" s="4"/>
      <c r="J1" s="1"/>
      <c r="K1" s="1"/>
      <c r="L1" s="1"/>
      <c r="M1" s="1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10.5" customHeight="1" x14ac:dyDescent="0.2">
      <c r="A2" s="49"/>
      <c r="B2" s="1"/>
      <c r="C2" s="1"/>
      <c r="D2" s="2"/>
      <c r="E2" s="1"/>
      <c r="F2" s="1"/>
      <c r="G2" s="1"/>
      <c r="H2" s="3"/>
      <c r="I2" s="4"/>
      <c r="J2" s="1"/>
      <c r="K2" s="1"/>
      <c r="L2" s="1"/>
      <c r="M2" s="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15.75" x14ac:dyDescent="0.2">
      <c r="A3" s="49"/>
      <c r="B3" s="7"/>
      <c r="D3" s="50"/>
      <c r="E3" s="50"/>
      <c r="F3" s="50"/>
      <c r="G3" s="50"/>
      <c r="H3" s="48" t="s">
        <v>6</v>
      </c>
      <c r="I3" s="50"/>
      <c r="J3" s="50"/>
      <c r="K3" s="50"/>
      <c r="L3" s="1"/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ht="8.25" customHeight="1" x14ac:dyDescent="0.2">
      <c r="A4" s="49"/>
      <c r="B4" s="8"/>
      <c r="D4" s="50"/>
      <c r="E4" s="50"/>
      <c r="F4" s="50"/>
      <c r="G4" s="50"/>
      <c r="H4" s="48"/>
      <c r="I4" s="9"/>
      <c r="J4" s="1"/>
      <c r="K4" s="1"/>
      <c r="L4" s="1"/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15.75" x14ac:dyDescent="0.2">
      <c r="A5" s="49"/>
      <c r="B5" s="7"/>
      <c r="D5" s="50"/>
      <c r="E5" s="50"/>
      <c r="F5" s="50"/>
      <c r="G5" s="50"/>
      <c r="H5" s="48" t="s">
        <v>7</v>
      </c>
      <c r="I5" s="50"/>
      <c r="J5" s="50"/>
      <c r="K5" s="50"/>
      <c r="L5" s="1"/>
      <c r="M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15.75" x14ac:dyDescent="0.2">
      <c r="A6" s="49"/>
      <c r="B6" s="7"/>
      <c r="D6" s="50"/>
      <c r="E6" s="50"/>
      <c r="F6" s="50"/>
      <c r="G6" s="50"/>
      <c r="H6" s="48" t="s">
        <v>14</v>
      </c>
      <c r="I6" s="50"/>
      <c r="J6" s="50"/>
      <c r="K6" s="50"/>
      <c r="L6" s="1"/>
      <c r="M6" s="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10.5" customHeight="1" x14ac:dyDescent="0.2">
      <c r="A7" s="49"/>
      <c r="B7" s="7"/>
      <c r="C7" s="7"/>
      <c r="D7" s="10"/>
      <c r="E7" s="7"/>
      <c r="F7" s="7"/>
      <c r="G7" s="7"/>
      <c r="H7" s="3"/>
      <c r="I7" s="4"/>
      <c r="J7" s="1"/>
      <c r="K7" s="1"/>
      <c r="L7" s="1"/>
      <c r="M7" s="1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12.75" x14ac:dyDescent="0.2">
      <c r="A8" s="49"/>
      <c r="B8" s="10"/>
      <c r="C8" s="10"/>
      <c r="D8" s="10"/>
      <c r="E8" s="10"/>
      <c r="F8" s="10"/>
      <c r="G8" s="10"/>
      <c r="H8" s="3"/>
      <c r="I8" s="4"/>
      <c r="J8" s="1"/>
      <c r="K8" s="1"/>
      <c r="L8" s="1"/>
      <c r="M8" s="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12.75" x14ac:dyDescent="0.2">
      <c r="A9" s="11"/>
      <c r="B9" s="11"/>
      <c r="C9" s="11"/>
      <c r="D9" s="12"/>
      <c r="E9" s="13"/>
      <c r="F9" s="11"/>
      <c r="G9" s="11"/>
      <c r="H9" s="11"/>
      <c r="I9" s="14" t="s">
        <v>0</v>
      </c>
      <c r="J9" s="11"/>
      <c r="K9" s="12" t="s">
        <v>1</v>
      </c>
      <c r="L9" s="11"/>
    </row>
    <row r="10" spans="1:256" ht="12.75" x14ac:dyDescent="0.2">
      <c r="A10" s="11"/>
      <c r="B10" s="11"/>
      <c r="C10" s="16" t="s">
        <v>13</v>
      </c>
      <c r="D10" s="14"/>
      <c r="E10" s="17" t="s">
        <v>4</v>
      </c>
      <c r="F10" s="18"/>
      <c r="G10" s="16" t="s">
        <v>13</v>
      </c>
      <c r="H10" s="19"/>
      <c r="I10" s="20" t="s">
        <v>2</v>
      </c>
      <c r="J10" s="19"/>
      <c r="K10" s="16" t="s">
        <v>15</v>
      </c>
      <c r="L10" s="11"/>
    </row>
    <row r="11" spans="1:256" s="25" customFormat="1" ht="12.75" x14ac:dyDescent="0.2">
      <c r="A11" s="21"/>
      <c r="B11" s="21"/>
      <c r="C11" s="21"/>
      <c r="D11" s="22"/>
      <c r="E11" s="23"/>
      <c r="F11" s="21"/>
      <c r="G11" s="21"/>
      <c r="H11" s="21"/>
      <c r="I11" s="22"/>
      <c r="J11" s="21"/>
      <c r="K11" s="22"/>
      <c r="L11" s="21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</row>
    <row r="12" spans="1:256" s="25" customFormat="1" ht="12.75" x14ac:dyDescent="0.2">
      <c r="A12" s="21" t="s">
        <v>16</v>
      </c>
      <c r="B12" s="21"/>
      <c r="C12" s="26"/>
      <c r="D12" s="27"/>
      <c r="E12" s="26"/>
      <c r="F12" s="26"/>
      <c r="G12" s="26"/>
      <c r="H12" s="26"/>
      <c r="I12" s="27"/>
      <c r="J12" s="26"/>
      <c r="K12" s="27"/>
      <c r="L12" s="21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</row>
    <row r="13" spans="1:256" s="25" customFormat="1" ht="12.75" x14ac:dyDescent="0.2">
      <c r="A13" s="21" t="s">
        <v>5</v>
      </c>
      <c r="B13" s="21"/>
      <c r="C13" s="28">
        <v>4757598</v>
      </c>
      <c r="D13" s="29"/>
      <c r="E13" s="30">
        <v>0</v>
      </c>
      <c r="F13" s="31"/>
      <c r="G13" s="28">
        <f>+C13+E13</f>
        <v>4757598</v>
      </c>
      <c r="H13" s="31"/>
      <c r="I13" s="30">
        <v>0</v>
      </c>
      <c r="J13" s="31"/>
      <c r="K13" s="30">
        <f>G13-I13</f>
        <v>4757598</v>
      </c>
      <c r="L13" s="21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</row>
    <row r="14" spans="1:256" s="25" customFormat="1" ht="12.75" x14ac:dyDescent="0.2">
      <c r="A14" s="21" t="s">
        <v>21</v>
      </c>
      <c r="B14" s="21"/>
      <c r="C14" s="32">
        <v>4420490</v>
      </c>
      <c r="D14" s="27"/>
      <c r="E14" s="33">
        <v>0</v>
      </c>
      <c r="F14" s="26"/>
      <c r="G14" s="32">
        <f>+C14+E14</f>
        <v>4420490</v>
      </c>
      <c r="H14" s="26"/>
      <c r="I14" s="33">
        <v>3563842</v>
      </c>
      <c r="J14" s="26"/>
      <c r="K14" s="33">
        <f t="shared" ref="K14:K37" si="0">G14-I14</f>
        <v>856648</v>
      </c>
      <c r="L14" s="21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</row>
    <row r="15" spans="1:256" s="25" customFormat="1" ht="12.75" x14ac:dyDescent="0.2">
      <c r="A15" s="21" t="s">
        <v>22</v>
      </c>
      <c r="B15" s="21"/>
      <c r="C15" s="32">
        <v>144730</v>
      </c>
      <c r="D15" s="34"/>
      <c r="E15" s="33">
        <v>0</v>
      </c>
      <c r="F15" s="26"/>
      <c r="G15" s="32">
        <f>+C15+E15</f>
        <v>144730</v>
      </c>
      <c r="H15" s="26"/>
      <c r="I15" s="33">
        <v>101311</v>
      </c>
      <c r="J15" s="26"/>
      <c r="K15" s="33">
        <f t="shared" si="0"/>
        <v>43419</v>
      </c>
      <c r="L15" s="21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</row>
    <row r="16" spans="1:256" s="25" customFormat="1" ht="12.75" x14ac:dyDescent="0.2">
      <c r="A16" s="21" t="s">
        <v>23</v>
      </c>
      <c r="B16" s="21"/>
      <c r="C16" s="32">
        <v>5146487</v>
      </c>
      <c r="D16" s="35"/>
      <c r="E16" s="33">
        <v>0</v>
      </c>
      <c r="F16" s="26"/>
      <c r="G16" s="32">
        <f t="shared" ref="G16:G37" si="1">+C16+E16</f>
        <v>5146487</v>
      </c>
      <c r="H16" s="26"/>
      <c r="I16" s="33">
        <v>4994284</v>
      </c>
      <c r="J16" s="26"/>
      <c r="K16" s="33">
        <f t="shared" si="0"/>
        <v>152203</v>
      </c>
      <c r="L16" s="21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</row>
    <row r="17" spans="1:241" s="25" customFormat="1" ht="12.75" x14ac:dyDescent="0.2">
      <c r="A17" s="21" t="s">
        <v>24</v>
      </c>
      <c r="B17" s="21"/>
      <c r="C17" s="32">
        <v>6400</v>
      </c>
      <c r="D17" s="35"/>
      <c r="E17" s="33">
        <v>0</v>
      </c>
      <c r="F17" s="26"/>
      <c r="G17" s="32">
        <f t="shared" si="1"/>
        <v>6400</v>
      </c>
      <c r="H17" s="26"/>
      <c r="I17" s="33">
        <v>5280</v>
      </c>
      <c r="J17" s="26"/>
      <c r="K17" s="33">
        <f t="shared" si="0"/>
        <v>1120</v>
      </c>
      <c r="L17" s="21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</row>
    <row r="18" spans="1:241" s="25" customFormat="1" ht="12.75" x14ac:dyDescent="0.2">
      <c r="A18" s="21" t="s">
        <v>25</v>
      </c>
      <c r="B18" s="21"/>
      <c r="C18" s="32">
        <v>100000</v>
      </c>
      <c r="D18" s="27"/>
      <c r="E18" s="33">
        <v>0</v>
      </c>
      <c r="F18" s="26"/>
      <c r="G18" s="32">
        <f t="shared" si="1"/>
        <v>100000</v>
      </c>
      <c r="H18" s="26"/>
      <c r="I18" s="33">
        <v>97500</v>
      </c>
      <c r="J18" s="26"/>
      <c r="K18" s="33">
        <f t="shared" si="0"/>
        <v>2500</v>
      </c>
      <c r="L18" s="21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</row>
    <row r="19" spans="1:241" s="25" customFormat="1" ht="12.75" x14ac:dyDescent="0.2">
      <c r="A19" s="21" t="s">
        <v>26</v>
      </c>
      <c r="B19" s="21"/>
      <c r="C19" s="32">
        <v>9657</v>
      </c>
      <c r="D19" s="27"/>
      <c r="E19" s="33">
        <v>0</v>
      </c>
      <c r="F19" s="26"/>
      <c r="G19" s="32">
        <f t="shared" si="1"/>
        <v>9657</v>
      </c>
      <c r="H19" s="26"/>
      <c r="I19" s="33">
        <v>8691</v>
      </c>
      <c r="J19" s="26"/>
      <c r="K19" s="33">
        <f t="shared" si="0"/>
        <v>966</v>
      </c>
      <c r="L19" s="21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</row>
    <row r="20" spans="1:241" s="25" customFormat="1" ht="12.75" x14ac:dyDescent="0.2">
      <c r="A20" s="21" t="s">
        <v>27</v>
      </c>
      <c r="B20" s="21"/>
      <c r="C20" s="32">
        <v>1185367</v>
      </c>
      <c r="D20" s="27"/>
      <c r="E20" s="33">
        <v>0</v>
      </c>
      <c r="F20" s="26"/>
      <c r="G20" s="32">
        <f t="shared" si="1"/>
        <v>1185367</v>
      </c>
      <c r="H20" s="26"/>
      <c r="I20" s="33">
        <v>1185367</v>
      </c>
      <c r="J20" s="26"/>
      <c r="K20" s="33">
        <f t="shared" si="0"/>
        <v>0</v>
      </c>
      <c r="L20" s="21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</row>
    <row r="21" spans="1:241" s="25" customFormat="1" ht="12.75" x14ac:dyDescent="0.2">
      <c r="A21" s="21" t="s">
        <v>43</v>
      </c>
      <c r="B21" s="21"/>
      <c r="C21" s="32">
        <v>250000</v>
      </c>
      <c r="D21" s="33"/>
      <c r="E21" s="33">
        <v>0</v>
      </c>
      <c r="F21" s="32"/>
      <c r="G21" s="32">
        <f>+C21+E21</f>
        <v>250000</v>
      </c>
      <c r="H21" s="32"/>
      <c r="I21" s="33">
        <v>75000</v>
      </c>
      <c r="J21" s="32"/>
      <c r="K21" s="33">
        <f>G21-I21</f>
        <v>175000</v>
      </c>
      <c r="L21" s="47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</row>
    <row r="22" spans="1:241" s="25" customFormat="1" ht="12.75" x14ac:dyDescent="0.2">
      <c r="A22" s="21" t="s">
        <v>28</v>
      </c>
      <c r="B22" s="21"/>
      <c r="C22" s="32">
        <v>13260</v>
      </c>
      <c r="D22" s="33"/>
      <c r="E22" s="33">
        <v>0</v>
      </c>
      <c r="F22" s="32"/>
      <c r="G22" s="32">
        <f t="shared" si="1"/>
        <v>13260</v>
      </c>
      <c r="H22" s="32"/>
      <c r="I22" s="33">
        <v>11934</v>
      </c>
      <c r="J22" s="32"/>
      <c r="K22" s="33">
        <f t="shared" si="0"/>
        <v>1326</v>
      </c>
      <c r="L22" s="47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</row>
    <row r="23" spans="1:241" s="25" customFormat="1" ht="12.75" x14ac:dyDescent="0.2">
      <c r="A23" s="21" t="s">
        <v>29</v>
      </c>
      <c r="B23" s="21"/>
      <c r="C23" s="32">
        <v>73262</v>
      </c>
      <c r="D23" s="27"/>
      <c r="E23" s="33">
        <v>0</v>
      </c>
      <c r="F23" s="26"/>
      <c r="G23" s="32">
        <f t="shared" si="1"/>
        <v>73262</v>
      </c>
      <c r="H23" s="26"/>
      <c r="I23" s="33">
        <v>73262</v>
      </c>
      <c r="J23" s="26"/>
      <c r="K23" s="33">
        <f t="shared" si="0"/>
        <v>0</v>
      </c>
      <c r="L23" s="21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</row>
    <row r="24" spans="1:241" s="25" customFormat="1" ht="12.75" x14ac:dyDescent="0.2">
      <c r="A24" s="21" t="s">
        <v>30</v>
      </c>
      <c r="B24" s="21"/>
      <c r="C24" s="32">
        <v>5927197</v>
      </c>
      <c r="D24" s="33"/>
      <c r="E24" s="33">
        <v>0</v>
      </c>
      <c r="F24" s="32"/>
      <c r="G24" s="32">
        <f t="shared" si="1"/>
        <v>5927197</v>
      </c>
      <c r="H24" s="32"/>
      <c r="I24" s="33">
        <v>5284678</v>
      </c>
      <c r="J24" s="32"/>
      <c r="K24" s="33">
        <f t="shared" si="0"/>
        <v>642519</v>
      </c>
      <c r="L24" s="21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</row>
    <row r="25" spans="1:241" s="25" customFormat="1" ht="12.75" x14ac:dyDescent="0.2">
      <c r="A25" s="21" t="s">
        <v>31</v>
      </c>
      <c r="B25" s="21"/>
      <c r="C25" s="32">
        <v>2364573</v>
      </c>
      <c r="D25" s="33"/>
      <c r="E25" s="33">
        <v>0</v>
      </c>
      <c r="F25" s="32"/>
      <c r="G25" s="32">
        <f t="shared" si="1"/>
        <v>2364573</v>
      </c>
      <c r="H25" s="32"/>
      <c r="I25" s="33">
        <v>2364573</v>
      </c>
      <c r="J25" s="32"/>
      <c r="K25" s="33">
        <f t="shared" si="0"/>
        <v>0</v>
      </c>
      <c r="L25" s="21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</row>
    <row r="26" spans="1:241" s="25" customFormat="1" ht="12.75" x14ac:dyDescent="0.2">
      <c r="A26" s="21" t="s">
        <v>32</v>
      </c>
      <c r="B26" s="21"/>
      <c r="C26" s="32">
        <v>36631</v>
      </c>
      <c r="D26" s="35"/>
      <c r="E26" s="33">
        <v>0</v>
      </c>
      <c r="F26" s="32"/>
      <c r="G26" s="32">
        <f t="shared" si="1"/>
        <v>36631</v>
      </c>
      <c r="H26" s="32"/>
      <c r="I26" s="33">
        <v>36631</v>
      </c>
      <c r="J26" s="32"/>
      <c r="K26" s="33">
        <f t="shared" si="0"/>
        <v>0</v>
      </c>
      <c r="L26" s="21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</row>
    <row r="27" spans="1:241" s="25" customFormat="1" ht="12.75" x14ac:dyDescent="0.2">
      <c r="A27" s="21" t="s">
        <v>33</v>
      </c>
      <c r="B27" s="21"/>
      <c r="C27" s="32">
        <v>164012</v>
      </c>
      <c r="D27" s="35"/>
      <c r="E27" s="33">
        <v>0</v>
      </c>
      <c r="F27" s="32"/>
      <c r="G27" s="32">
        <f t="shared" si="1"/>
        <v>164012</v>
      </c>
      <c r="H27" s="32"/>
      <c r="I27" s="33">
        <v>163959</v>
      </c>
      <c r="J27" s="32"/>
      <c r="K27" s="33">
        <f t="shared" si="0"/>
        <v>53</v>
      </c>
      <c r="L27" s="21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</row>
    <row r="28" spans="1:241" s="25" customFormat="1" ht="12.75" x14ac:dyDescent="0.2">
      <c r="A28" s="21" t="s">
        <v>34</v>
      </c>
      <c r="B28" s="21"/>
      <c r="C28" s="32">
        <v>11336717</v>
      </c>
      <c r="D28" s="35"/>
      <c r="E28" s="33">
        <v>0</v>
      </c>
      <c r="F28" s="32"/>
      <c r="G28" s="32">
        <f t="shared" si="1"/>
        <v>11336717</v>
      </c>
      <c r="H28" s="32"/>
      <c r="I28" s="33">
        <v>7140473</v>
      </c>
      <c r="J28" s="32"/>
      <c r="K28" s="33">
        <f t="shared" si="0"/>
        <v>4196244</v>
      </c>
      <c r="L28" s="21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</row>
    <row r="29" spans="1:241" s="25" customFormat="1" ht="12.75" x14ac:dyDescent="0.2">
      <c r="A29" s="21" t="s">
        <v>35</v>
      </c>
      <c r="B29" s="21"/>
      <c r="C29" s="32">
        <v>361101</v>
      </c>
      <c r="D29" s="35"/>
      <c r="E29" s="33">
        <v>0</v>
      </c>
      <c r="F29" s="32"/>
      <c r="G29" s="32">
        <f t="shared" si="1"/>
        <v>361101</v>
      </c>
      <c r="H29" s="32"/>
      <c r="I29" s="33">
        <v>163495</v>
      </c>
      <c r="J29" s="32"/>
      <c r="K29" s="33">
        <f t="shared" si="0"/>
        <v>197606</v>
      </c>
      <c r="L29" s="21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</row>
    <row r="30" spans="1:241" s="25" customFormat="1" ht="12.75" x14ac:dyDescent="0.2">
      <c r="A30" s="21" t="s">
        <v>36</v>
      </c>
      <c r="B30" s="21"/>
      <c r="C30" s="32">
        <v>3402810</v>
      </c>
      <c r="D30" s="35"/>
      <c r="E30" s="33">
        <v>229287</v>
      </c>
      <c r="F30" s="32"/>
      <c r="G30" s="32">
        <f t="shared" si="1"/>
        <v>3632097</v>
      </c>
      <c r="H30" s="32"/>
      <c r="I30" s="33">
        <v>2142639</v>
      </c>
      <c r="J30" s="32"/>
      <c r="K30" s="33">
        <f t="shared" si="0"/>
        <v>1489458</v>
      </c>
      <c r="L30" s="21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</row>
    <row r="31" spans="1:241" s="25" customFormat="1" ht="12.75" x14ac:dyDescent="0.2">
      <c r="A31" s="21" t="s">
        <v>37</v>
      </c>
      <c r="B31" s="21"/>
      <c r="C31" s="32">
        <v>827340</v>
      </c>
      <c r="D31" s="35"/>
      <c r="E31" s="33">
        <v>0</v>
      </c>
      <c r="F31" s="32"/>
      <c r="G31" s="32">
        <f t="shared" si="1"/>
        <v>827340</v>
      </c>
      <c r="H31" s="32"/>
      <c r="I31" s="33">
        <v>183883</v>
      </c>
      <c r="J31" s="32"/>
      <c r="K31" s="33">
        <f t="shared" si="0"/>
        <v>643457</v>
      </c>
      <c r="L31" s="21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</row>
    <row r="32" spans="1:241" s="25" customFormat="1" ht="12.75" x14ac:dyDescent="0.2">
      <c r="A32" s="21" t="s">
        <v>46</v>
      </c>
      <c r="B32" s="21"/>
      <c r="C32" s="32">
        <v>0</v>
      </c>
      <c r="D32" s="35"/>
      <c r="E32" s="33">
        <v>348318</v>
      </c>
      <c r="F32" s="32"/>
      <c r="G32" s="32">
        <f t="shared" si="1"/>
        <v>348318</v>
      </c>
      <c r="H32" s="32"/>
      <c r="I32" s="33">
        <v>8708</v>
      </c>
      <c r="J32" s="32"/>
      <c r="K32" s="33">
        <f t="shared" si="0"/>
        <v>339610</v>
      </c>
      <c r="L32" s="21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</row>
    <row r="33" spans="1:241" s="25" customFormat="1" ht="12.75" x14ac:dyDescent="0.2">
      <c r="A33" s="21" t="s">
        <v>38</v>
      </c>
      <c r="B33" s="21"/>
      <c r="C33" s="32">
        <v>430696</v>
      </c>
      <c r="D33" s="35"/>
      <c r="E33" s="33">
        <v>0</v>
      </c>
      <c r="F33" s="32"/>
      <c r="G33" s="32">
        <f t="shared" si="1"/>
        <v>430696</v>
      </c>
      <c r="H33" s="32"/>
      <c r="I33" s="33">
        <v>96906</v>
      </c>
      <c r="J33" s="32"/>
      <c r="K33" s="33">
        <f t="shared" si="0"/>
        <v>333790</v>
      </c>
      <c r="L33" s="21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</row>
    <row r="34" spans="1:241" s="25" customFormat="1" ht="12.75" x14ac:dyDescent="0.2">
      <c r="A34" s="21" t="s">
        <v>39</v>
      </c>
      <c r="B34" s="21"/>
      <c r="C34" s="32">
        <v>5848175</v>
      </c>
      <c r="D34" s="35"/>
      <c r="E34" s="33">
        <v>0</v>
      </c>
      <c r="F34" s="32"/>
      <c r="G34" s="32">
        <f t="shared" si="1"/>
        <v>5848175</v>
      </c>
      <c r="H34" s="32"/>
      <c r="I34" s="33">
        <v>3715903</v>
      </c>
      <c r="J34" s="32"/>
      <c r="K34" s="33">
        <f t="shared" si="0"/>
        <v>2132272</v>
      </c>
      <c r="L34" s="21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</row>
    <row r="35" spans="1:241" s="25" customFormat="1" ht="12.75" x14ac:dyDescent="0.2">
      <c r="A35" s="21" t="s">
        <v>40</v>
      </c>
      <c r="B35" s="21"/>
      <c r="C35" s="32">
        <v>60433</v>
      </c>
      <c r="D35" s="35"/>
      <c r="E35" s="33">
        <v>0</v>
      </c>
      <c r="F35" s="32"/>
      <c r="G35" s="32">
        <f t="shared" si="1"/>
        <v>60433</v>
      </c>
      <c r="H35" s="32"/>
      <c r="I35" s="33">
        <v>60433</v>
      </c>
      <c r="J35" s="32"/>
      <c r="K35" s="33">
        <f t="shared" si="0"/>
        <v>0</v>
      </c>
      <c r="L35" s="21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</row>
    <row r="36" spans="1:241" s="25" customFormat="1" ht="12.75" x14ac:dyDescent="0.2">
      <c r="A36" s="21" t="s">
        <v>41</v>
      </c>
      <c r="B36" s="21"/>
      <c r="C36" s="32">
        <v>44845</v>
      </c>
      <c r="D36" s="35"/>
      <c r="E36" s="33">
        <v>0</v>
      </c>
      <c r="F36" s="32"/>
      <c r="G36" s="32">
        <f t="shared" si="1"/>
        <v>44845</v>
      </c>
      <c r="H36" s="32"/>
      <c r="I36" s="33">
        <v>41481</v>
      </c>
      <c r="J36" s="32"/>
      <c r="K36" s="33">
        <f t="shared" si="0"/>
        <v>3364</v>
      </c>
      <c r="L36" s="21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</row>
    <row r="37" spans="1:241" s="25" customFormat="1" ht="12.75" x14ac:dyDescent="0.2">
      <c r="A37" s="21" t="s">
        <v>42</v>
      </c>
      <c r="B37" s="21"/>
      <c r="C37" s="32">
        <v>45791</v>
      </c>
      <c r="D37" s="35"/>
      <c r="E37" s="33">
        <v>0</v>
      </c>
      <c r="F37" s="32"/>
      <c r="G37" s="32">
        <f t="shared" si="1"/>
        <v>45791</v>
      </c>
      <c r="H37" s="32"/>
      <c r="I37" s="33">
        <v>41212</v>
      </c>
      <c r="J37" s="32"/>
      <c r="K37" s="33">
        <f t="shared" si="0"/>
        <v>4579</v>
      </c>
      <c r="L37" s="21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</row>
    <row r="38" spans="1:241" s="25" customFormat="1" ht="12.75" x14ac:dyDescent="0.2">
      <c r="A38" s="21"/>
      <c r="B38" s="21"/>
      <c r="C38" s="45"/>
      <c r="D38" s="27"/>
      <c r="E38" s="46"/>
      <c r="F38" s="26"/>
      <c r="G38" s="45"/>
      <c r="H38" s="26"/>
      <c r="I38" s="46"/>
      <c r="J38" s="26"/>
      <c r="K38" s="46"/>
      <c r="L38" s="21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</row>
    <row r="39" spans="1:241" s="25" customFormat="1" ht="12.75" x14ac:dyDescent="0.2">
      <c r="A39" s="21" t="s">
        <v>17</v>
      </c>
      <c r="B39" s="21"/>
      <c r="C39" s="36">
        <f>SUM(C13:C38)</f>
        <v>46957572</v>
      </c>
      <c r="D39" s="33"/>
      <c r="E39" s="36">
        <f>SUM(E13:E38)</f>
        <v>577605</v>
      </c>
      <c r="F39" s="32"/>
      <c r="G39" s="36">
        <f>SUM(G13:G38)</f>
        <v>47535177</v>
      </c>
      <c r="H39" s="32"/>
      <c r="I39" s="36">
        <f>SUM(I13:I38)</f>
        <v>31561445</v>
      </c>
      <c r="J39" s="32"/>
      <c r="K39" s="36">
        <f>SUM(K13:K38)</f>
        <v>15973732</v>
      </c>
      <c r="L39" s="21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</row>
    <row r="40" spans="1:241" s="25" customFormat="1" ht="12.75" x14ac:dyDescent="0.2">
      <c r="A40" s="21"/>
      <c r="B40" s="21"/>
      <c r="C40" s="26"/>
      <c r="D40" s="27"/>
      <c r="E40" s="26"/>
      <c r="F40" s="26"/>
      <c r="G40" s="26"/>
      <c r="H40" s="26"/>
      <c r="I40" s="26"/>
      <c r="J40" s="26"/>
      <c r="K40" s="26"/>
      <c r="L40" s="2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</row>
    <row r="41" spans="1:241" s="25" customFormat="1" ht="12.75" x14ac:dyDescent="0.2">
      <c r="A41" s="21" t="s">
        <v>18</v>
      </c>
      <c r="B41" s="21"/>
      <c r="C41" s="26"/>
      <c r="D41" s="27"/>
      <c r="E41" s="26"/>
      <c r="F41" s="26"/>
      <c r="G41" s="26"/>
      <c r="H41" s="26"/>
      <c r="I41" s="26"/>
      <c r="J41" s="26"/>
      <c r="K41" s="26"/>
      <c r="L41" s="21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</row>
    <row r="42" spans="1:241" s="25" customFormat="1" ht="12.75" x14ac:dyDescent="0.2">
      <c r="A42" s="21" t="s">
        <v>44</v>
      </c>
      <c r="B42" s="21"/>
      <c r="C42" s="26">
        <v>9930</v>
      </c>
      <c r="D42" s="27"/>
      <c r="E42" s="26">
        <v>0</v>
      </c>
      <c r="F42" s="26"/>
      <c r="G42" s="32">
        <f>+C42+E42</f>
        <v>9930</v>
      </c>
      <c r="H42" s="26"/>
      <c r="I42" s="26">
        <v>6454</v>
      </c>
      <c r="J42" s="26"/>
      <c r="K42" s="33">
        <f>G42-I42</f>
        <v>3476</v>
      </c>
      <c r="L42" s="21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</row>
    <row r="43" spans="1:241" s="25" customFormat="1" ht="12.75" x14ac:dyDescent="0.2">
      <c r="A43" s="21" t="s">
        <v>45</v>
      </c>
      <c r="B43" s="21"/>
      <c r="C43" s="26">
        <v>245929</v>
      </c>
      <c r="D43" s="27"/>
      <c r="E43" s="26">
        <v>0</v>
      </c>
      <c r="F43" s="26"/>
      <c r="G43" s="32">
        <f>+C43+E43</f>
        <v>245929</v>
      </c>
      <c r="H43" s="26"/>
      <c r="I43" s="26">
        <v>92223</v>
      </c>
      <c r="J43" s="26"/>
      <c r="K43" s="33">
        <f>G43-I43</f>
        <v>153706</v>
      </c>
      <c r="L43" s="2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</row>
    <row r="44" spans="1:241" s="25" customFormat="1" ht="12.75" x14ac:dyDescent="0.2">
      <c r="A44" s="21" t="s">
        <v>19</v>
      </c>
      <c r="B44" s="21"/>
      <c r="C44" s="36">
        <v>3731279</v>
      </c>
      <c r="D44" s="27"/>
      <c r="E44" s="36">
        <v>0</v>
      </c>
      <c r="F44" s="26"/>
      <c r="G44" s="36">
        <f>+C44+E44</f>
        <v>3731279</v>
      </c>
      <c r="H44" s="26"/>
      <c r="I44" s="36">
        <v>3389073</v>
      </c>
      <c r="J44" s="26"/>
      <c r="K44" s="37">
        <f>G44-I44</f>
        <v>342206</v>
      </c>
      <c r="L44" s="21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</row>
    <row r="45" spans="1:241" s="25" customFormat="1" ht="12.75" x14ac:dyDescent="0.2">
      <c r="A45" s="21"/>
      <c r="B45" s="21"/>
      <c r="C45" s="26"/>
      <c r="D45" s="27"/>
      <c r="E45" s="26"/>
      <c r="F45" s="26"/>
      <c r="G45" s="26"/>
      <c r="H45" s="26"/>
      <c r="I45" s="26"/>
      <c r="J45" s="26"/>
      <c r="K45" s="26"/>
      <c r="L45" s="21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</row>
    <row r="46" spans="1:241" s="25" customFormat="1" ht="12.75" x14ac:dyDescent="0.2">
      <c r="A46" s="21" t="s">
        <v>20</v>
      </c>
      <c r="B46" s="21"/>
      <c r="C46" s="36">
        <f>SUM(C42:C45)</f>
        <v>3987138</v>
      </c>
      <c r="D46" s="27"/>
      <c r="E46" s="36">
        <f>SUM(E42:E45)</f>
        <v>0</v>
      </c>
      <c r="F46" s="26"/>
      <c r="G46" s="36">
        <f>SUM(G42:G45)</f>
        <v>3987138</v>
      </c>
      <c r="H46" s="26"/>
      <c r="I46" s="36">
        <f>SUM(I42:I45)</f>
        <v>3487750</v>
      </c>
      <c r="J46" s="26"/>
      <c r="K46" s="36">
        <f>SUM(K42:K45)</f>
        <v>499388</v>
      </c>
      <c r="L46" s="21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</row>
    <row r="47" spans="1:241" s="25" customFormat="1" ht="12.75" x14ac:dyDescent="0.2">
      <c r="A47" s="21"/>
      <c r="B47" s="21"/>
      <c r="C47" s="26"/>
      <c r="D47" s="27"/>
      <c r="E47" s="26"/>
      <c r="F47" s="26"/>
      <c r="G47" s="26"/>
      <c r="H47" s="26"/>
      <c r="I47" s="26"/>
      <c r="J47" s="26"/>
      <c r="K47" s="26"/>
      <c r="L47" s="21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</row>
    <row r="48" spans="1:241" s="25" customFormat="1" ht="12.75" x14ac:dyDescent="0.2">
      <c r="A48" s="21" t="s">
        <v>8</v>
      </c>
      <c r="B48" s="21"/>
      <c r="C48" s="32"/>
      <c r="D48" s="33"/>
      <c r="E48" s="32"/>
      <c r="F48" s="32"/>
      <c r="G48" s="32"/>
      <c r="H48" s="32"/>
      <c r="I48" s="33"/>
      <c r="J48" s="32"/>
      <c r="K48" s="33"/>
      <c r="L48" s="21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</row>
    <row r="49" spans="1:241" s="25" customFormat="1" ht="12.75" x14ac:dyDescent="0.2">
      <c r="A49" s="21" t="s">
        <v>9</v>
      </c>
      <c r="B49" s="21"/>
      <c r="C49" s="32">
        <v>8109014</v>
      </c>
      <c r="D49" s="38"/>
      <c r="E49" s="33">
        <f>382409-203108</f>
        <v>179301</v>
      </c>
      <c r="F49" s="39" t="s">
        <v>12</v>
      </c>
      <c r="G49" s="32">
        <f>+C49+E49</f>
        <v>8288315</v>
      </c>
      <c r="H49" s="32"/>
      <c r="I49" s="33">
        <v>7089985</v>
      </c>
      <c r="J49" s="32">
        <v>0</v>
      </c>
      <c r="K49" s="33">
        <f>G49-I49</f>
        <v>1198330</v>
      </c>
      <c r="L49" s="21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</row>
    <row r="50" spans="1:241" s="25" customFormat="1" ht="12.75" x14ac:dyDescent="0.2">
      <c r="A50" s="21" t="s">
        <v>10</v>
      </c>
      <c r="B50" s="21"/>
      <c r="C50" s="36">
        <v>9355484</v>
      </c>
      <c r="D50" s="27"/>
      <c r="E50" s="36">
        <v>6629</v>
      </c>
      <c r="F50" s="26"/>
      <c r="G50" s="36">
        <f>+C50+E50</f>
        <v>9362113</v>
      </c>
      <c r="H50" s="26"/>
      <c r="I50" s="37">
        <v>9331710</v>
      </c>
      <c r="J50" s="26"/>
      <c r="K50" s="37">
        <f>G50-I50</f>
        <v>30403</v>
      </c>
      <c r="L50" s="21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</row>
    <row r="51" spans="1:241" s="25" customFormat="1" ht="12.75" x14ac:dyDescent="0.2">
      <c r="A51" s="21"/>
      <c r="B51" s="21"/>
      <c r="C51" s="32"/>
      <c r="D51" s="27"/>
      <c r="E51" s="32"/>
      <c r="F51" s="26"/>
      <c r="G51" s="32"/>
      <c r="H51" s="26"/>
      <c r="I51" s="33"/>
      <c r="J51" s="26"/>
      <c r="K51" s="33"/>
      <c r="L51" s="21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</row>
    <row r="52" spans="1:241" s="25" customFormat="1" ht="12.75" x14ac:dyDescent="0.2">
      <c r="A52" s="21" t="s">
        <v>11</v>
      </c>
      <c r="B52" s="21"/>
      <c r="C52" s="36">
        <f>SUM(C49:C51)</f>
        <v>17464498</v>
      </c>
      <c r="D52" s="27"/>
      <c r="E52" s="36">
        <f>SUM(E49:E51)</f>
        <v>185930</v>
      </c>
      <c r="F52" s="26"/>
      <c r="G52" s="36">
        <f>SUM(G49:G51)</f>
        <v>17650428</v>
      </c>
      <c r="H52" s="26"/>
      <c r="I52" s="36">
        <f>SUM(I49:I51)</f>
        <v>16421695</v>
      </c>
      <c r="J52" s="26"/>
      <c r="K52" s="36">
        <f>SUM(K49:K51)</f>
        <v>1228733</v>
      </c>
      <c r="L52" s="21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</row>
    <row r="53" spans="1:241" s="25" customFormat="1" ht="12.75" x14ac:dyDescent="0.2">
      <c r="A53" s="21"/>
      <c r="B53" s="21"/>
      <c r="C53" s="26"/>
      <c r="D53" s="27"/>
      <c r="E53" s="27"/>
      <c r="F53" s="26"/>
      <c r="G53" s="26"/>
      <c r="H53" s="26"/>
      <c r="I53" s="27"/>
      <c r="J53" s="26"/>
      <c r="K53" s="27"/>
      <c r="L53" s="21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</row>
    <row r="54" spans="1:241" s="42" customFormat="1" ht="13.5" thickBot="1" x14ac:dyDescent="0.25">
      <c r="A54" s="28" t="s">
        <v>3</v>
      </c>
      <c r="B54" s="28"/>
      <c r="C54" s="40">
        <f>C39+C52+C46</f>
        <v>68409208</v>
      </c>
      <c r="D54" s="30"/>
      <c r="E54" s="40">
        <f>E39+E52+E46</f>
        <v>763535</v>
      </c>
      <c r="F54" s="28"/>
      <c r="G54" s="40">
        <f>G39+G52+G46</f>
        <v>69172743</v>
      </c>
      <c r="H54" s="28"/>
      <c r="I54" s="40">
        <f>I39+I52+I46</f>
        <v>51470890</v>
      </c>
      <c r="J54" s="28"/>
      <c r="K54" s="40">
        <f>K39+K52+K46</f>
        <v>17701853</v>
      </c>
      <c r="L54" s="28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</row>
    <row r="55" spans="1:241" ht="12.75" thickTop="1" x14ac:dyDescent="0.2"/>
    <row r="56" spans="1:241" x14ac:dyDescent="0.2">
      <c r="A56" s="51" t="s">
        <v>47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241" ht="12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24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62" spans="1:241" x14ac:dyDescent="0.2">
      <c r="A62" s="24"/>
    </row>
    <row r="63" spans="1:241" x14ac:dyDescent="0.2">
      <c r="A63" s="24"/>
    </row>
  </sheetData>
  <phoneticPr fontId="2" type="noConversion"/>
  <conditionalFormatting sqref="A12:K13 B15:C15 E15:K15 A14:A20 B16:K20 B14:K14 A22:K54">
    <cfRule type="expression" dxfId="1" priority="4" stopIfTrue="1">
      <formula>MOD(ROW(),2)=0</formula>
    </cfRule>
  </conditionalFormatting>
  <conditionalFormatting sqref="A21:K21">
    <cfRule type="expression" dxfId="0" priority="1" stopIfTrue="1">
      <formula>MOD(ROW(),2)=0</formula>
    </cfRule>
  </conditionalFormatting>
  <printOptions horizontalCentered="1"/>
  <pageMargins left="0.5" right="0.5" top="0.5" bottom="0.5" header="0.5" footer="0.25"/>
  <pageSetup scale="85" fitToHeight="0" orientation="portrait" r:id="rId1"/>
  <headerFooter alignWithMargins="0">
    <oddFooter>&amp;R&amp;"Goudy Old Style,Regular"&amp;9Page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Danita C King</cp:lastModifiedBy>
  <cp:lastPrinted>2019-12-04T15:19:53Z</cp:lastPrinted>
  <dcterms:created xsi:type="dcterms:W3CDTF">2003-01-16T20:35:15Z</dcterms:created>
  <dcterms:modified xsi:type="dcterms:W3CDTF">2020-03-06T19:10:46Z</dcterms:modified>
</cp:coreProperties>
</file>