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E\Excel\"/>
    </mc:Choice>
  </mc:AlternateContent>
  <bookViews>
    <workbookView xWindow="0" yWindow="0" windowWidth="28800" windowHeight="12300"/>
  </bookViews>
  <sheets>
    <sheet name="G2B Eunice" sheetId="1" r:id="rId1"/>
  </sheets>
  <calcPr calcId="162913"/>
</workbook>
</file>

<file path=xl/calcChain.xml><?xml version="1.0" encoding="utf-8"?>
<calcChain xmlns="http://schemas.openxmlformats.org/spreadsheetml/2006/main">
  <c r="E45" i="1" l="1"/>
  <c r="C45" i="1"/>
  <c r="C40" i="1"/>
  <c r="C39" i="1"/>
  <c r="G39" i="1"/>
  <c r="K39" i="1"/>
  <c r="C38" i="1"/>
  <c r="C37" i="1"/>
  <c r="C27" i="1"/>
  <c r="G46" i="1"/>
  <c r="K46" i="1"/>
  <c r="G40" i="1"/>
  <c r="K40" i="1"/>
  <c r="G38" i="1"/>
  <c r="G37" i="1"/>
  <c r="K37" i="1"/>
  <c r="G32" i="1"/>
  <c r="K32" i="1"/>
  <c r="G31" i="1"/>
  <c r="G30" i="1"/>
  <c r="G34" i="1"/>
  <c r="G25" i="1"/>
  <c r="K25" i="1"/>
  <c r="G24" i="1"/>
  <c r="K24" i="1"/>
  <c r="G23" i="1"/>
  <c r="G22" i="1"/>
  <c r="K22" i="1"/>
  <c r="G21" i="1"/>
  <c r="K21" i="1"/>
  <c r="G20" i="1"/>
  <c r="G19" i="1"/>
  <c r="G18" i="1"/>
  <c r="K18" i="1"/>
  <c r="G17" i="1"/>
  <c r="G16" i="1"/>
  <c r="K16" i="1"/>
  <c r="G15" i="1"/>
  <c r="G27" i="1"/>
  <c r="K31" i="1"/>
  <c r="I34" i="1"/>
  <c r="E34" i="1"/>
  <c r="C34" i="1"/>
  <c r="K20" i="1"/>
  <c r="I48" i="1"/>
  <c r="I50" i="1"/>
  <c r="I42" i="1"/>
  <c r="E42" i="1"/>
  <c r="I27" i="1"/>
  <c r="E27" i="1"/>
  <c r="K15" i="1"/>
  <c r="K23" i="1"/>
  <c r="K17" i="1"/>
  <c r="K19" i="1"/>
  <c r="E48" i="1"/>
  <c r="K30" i="1"/>
  <c r="C48" i="1"/>
  <c r="K34" i="1"/>
  <c r="G45" i="1"/>
  <c r="K45" i="1"/>
  <c r="K48" i="1"/>
  <c r="K27" i="1"/>
  <c r="E50" i="1"/>
  <c r="G48" i="1"/>
  <c r="C42" i="1"/>
  <c r="C50" i="1"/>
  <c r="G42" i="1"/>
  <c r="K38" i="1"/>
  <c r="K42" i="1"/>
  <c r="K50" i="1"/>
  <c r="G50" i="1"/>
</calcChain>
</file>

<file path=xl/sharedStrings.xml><?xml version="1.0" encoding="utf-8"?>
<sst xmlns="http://schemas.openxmlformats.org/spreadsheetml/2006/main" count="54" uniqueCount="43">
  <si>
    <t>Accumulated</t>
  </si>
  <si>
    <t>Depreciation</t>
  </si>
  <si>
    <t>Book Value</t>
  </si>
  <si>
    <t>Additions</t>
  </si>
  <si>
    <t xml:space="preserve"> </t>
  </si>
  <si>
    <t xml:space="preserve">        Total</t>
  </si>
  <si>
    <t>Educational plant --</t>
  </si>
  <si>
    <t xml:space="preserve">  Land and non-structural improvements</t>
  </si>
  <si>
    <t xml:space="preserve">  Central utilities plant</t>
  </si>
  <si>
    <t xml:space="preserve">  Chancellor's residence</t>
  </si>
  <si>
    <t xml:space="preserve">  Library building</t>
  </si>
  <si>
    <t xml:space="preserve">  Maintenance storage building</t>
  </si>
  <si>
    <t xml:space="preserve">  Science building</t>
  </si>
  <si>
    <t xml:space="preserve">  Classroom building</t>
  </si>
  <si>
    <t xml:space="preserve">  Classroom technical building</t>
  </si>
  <si>
    <t xml:space="preserve">  Physical education building</t>
  </si>
  <si>
    <t xml:space="preserve">  Health technology building</t>
  </si>
  <si>
    <t xml:space="preserve">    Total educational plant</t>
  </si>
  <si>
    <t>Auxiliary plant --</t>
  </si>
  <si>
    <t xml:space="preserve">  Acadian Center</t>
  </si>
  <si>
    <t xml:space="preserve">    Total auxiliary plant</t>
  </si>
  <si>
    <t>Student housing foundation --</t>
  </si>
  <si>
    <t xml:space="preserve">  Infrastructure</t>
  </si>
  <si>
    <t xml:space="preserve">  Buildings</t>
  </si>
  <si>
    <t>Equipment unallocated --</t>
  </si>
  <si>
    <t xml:space="preserve">  Movable items</t>
  </si>
  <si>
    <t xml:space="preserve">  Library books</t>
  </si>
  <si>
    <t xml:space="preserve">  Equipment</t>
  </si>
  <si>
    <t xml:space="preserve">    Total student housing foundation</t>
  </si>
  <si>
    <t xml:space="preserve">  Community education building</t>
  </si>
  <si>
    <t>ANALYSIS G-2B</t>
  </si>
  <si>
    <t xml:space="preserve">  Athletic restroom and locker room facility</t>
  </si>
  <si>
    <t>Analysis of Investment in Plant</t>
  </si>
  <si>
    <t xml:space="preserve">  Softball press box</t>
  </si>
  <si>
    <t>A</t>
  </si>
  <si>
    <t>B</t>
  </si>
  <si>
    <t>C</t>
  </si>
  <si>
    <t>June 30, 2018</t>
  </si>
  <si>
    <t>For the year ended June 30, 2019</t>
  </si>
  <si>
    <t>June 30, 2019</t>
  </si>
  <si>
    <t>A.  Eunice Housing Foundation is no longer a blended compoment unit.</t>
  </si>
  <si>
    <t>B.  $3,664,650 consists of prior year balance of $3,654,650 plus a prior period adjustment of $10,000.</t>
  </si>
  <si>
    <t>C.  $50,140 consists of $191,598 in additions less ($141,458) in retirements.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</si>
</sst>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0"/>
      <name val="MS Sans Serif"/>
    </font>
    <font>
      <sz val="10"/>
      <name val="Arial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rgb="FF461D7C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2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6" applyFont="1"/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9" fillId="0" borderId="0" xfId="6" applyFont="1"/>
    <xf numFmtId="164" fontId="10" fillId="0" borderId="0" xfId="1" applyNumberFormat="1" applyFont="1" applyFill="1" applyBorder="1" applyAlignment="1" applyProtection="1">
      <alignment vertical="center"/>
    </xf>
    <xf numFmtId="164" fontId="11" fillId="0" borderId="0" xfId="2" applyNumberFormat="1" applyFont="1" applyFill="1" applyBorder="1" applyAlignment="1" applyProtection="1">
      <alignment vertic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12" fillId="0" borderId="0" xfId="1" applyNumberFormat="1" applyFont="1" applyFill="1" applyBorder="1" applyAlignment="1" applyProtection="1">
      <alignment horizontal="center" vertical="center"/>
    </xf>
    <xf numFmtId="164" fontId="13" fillId="2" borderId="0" xfId="1" applyNumberFormat="1" applyFont="1" applyFill="1" applyAlignment="1" applyProtection="1">
      <alignment horizontal="centerContinuous" vertical="center"/>
    </xf>
    <xf numFmtId="164" fontId="13" fillId="2" borderId="0" xfId="1" applyNumberFormat="1" applyFont="1" applyFill="1" applyBorder="1" applyAlignment="1" applyProtection="1">
      <alignment horizontal="centerContinuous" vertical="center"/>
    </xf>
    <xf numFmtId="164" fontId="4" fillId="0" borderId="0" xfId="1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164" fontId="13" fillId="2" borderId="0" xfId="1" applyNumberFormat="1" applyFont="1" applyFill="1" applyAlignment="1" applyProtection="1">
      <alignment vertical="center"/>
    </xf>
    <xf numFmtId="164" fontId="13" fillId="2" borderId="1" xfId="1" quotePrefix="1" applyNumberFormat="1" applyFont="1" applyFill="1" applyBorder="1" applyAlignment="1" applyProtection="1">
      <alignment horizontal="center" vertical="center"/>
    </xf>
    <xf numFmtId="164" fontId="13" fillId="2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164" fontId="4" fillId="0" borderId="1" xfId="1" quotePrefix="1" applyNumberFormat="1" applyFont="1" applyBorder="1" applyAlignment="1" applyProtection="1">
      <alignment horizontal="center" vertical="center"/>
    </xf>
    <xf numFmtId="164" fontId="13" fillId="2" borderId="0" xfId="1" quotePrefix="1" applyNumberFormat="1" applyFont="1" applyFill="1" applyBorder="1" applyAlignment="1" applyProtection="1">
      <alignment horizontal="center" vertical="center"/>
    </xf>
    <xf numFmtId="164" fontId="13" fillId="2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center" vertical="center"/>
    </xf>
    <xf numFmtId="164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4" applyFont="1" applyFill="1" applyAlignment="1" applyProtection="1">
      <alignment vertical="center"/>
    </xf>
    <xf numFmtId="164" fontId="13" fillId="0" borderId="0" xfId="1" applyNumberFormat="1" applyFont="1" applyFill="1" applyAlignment="1" applyProtection="1">
      <alignment horizontal="left" vertical="center"/>
    </xf>
    <xf numFmtId="165" fontId="13" fillId="0" borderId="0" xfId="3" applyNumberFormat="1" applyFont="1" applyFill="1" applyAlignment="1" applyProtection="1">
      <alignment vertical="center"/>
    </xf>
    <xf numFmtId="164" fontId="13" fillId="0" borderId="0" xfId="1" applyNumberFormat="1" applyFont="1" applyFill="1" applyAlignment="1" applyProtection="1">
      <alignment vertical="center"/>
    </xf>
    <xf numFmtId="165" fontId="13" fillId="0" borderId="0" xfId="3" applyNumberFormat="1" applyFont="1" applyFill="1" applyAlignment="1" applyProtection="1">
      <alignment horizontal="right" vertical="center"/>
    </xf>
    <xf numFmtId="164" fontId="4" fillId="0" borderId="0" xfId="1" applyNumberFormat="1" applyFont="1" applyFill="1" applyAlignment="1" applyProtection="1">
      <alignment vertical="center"/>
    </xf>
    <xf numFmtId="165" fontId="4" fillId="0" borderId="0" xfId="3" applyNumberFormat="1" applyFont="1" applyFill="1" applyAlignment="1" applyProtection="1">
      <alignment vertical="center"/>
    </xf>
    <xf numFmtId="164" fontId="5" fillId="0" borderId="0" xfId="1" applyNumberFormat="1" applyFont="1" applyFill="1" applyAlignment="1">
      <alignment vertical="center"/>
    </xf>
    <xf numFmtId="164" fontId="12" fillId="0" borderId="0" xfId="1" applyNumberFormat="1" applyFont="1" applyFill="1" applyAlignment="1" applyProtection="1">
      <alignment vertical="center"/>
    </xf>
    <xf numFmtId="164" fontId="13" fillId="0" borderId="0" xfId="1" applyNumberFormat="1" applyFont="1" applyFill="1" applyAlignment="1" applyProtection="1">
      <alignment horizontal="right" vertical="center"/>
    </xf>
    <xf numFmtId="164" fontId="4" fillId="0" borderId="0" xfId="1" applyNumberFormat="1" applyFont="1" applyFill="1" applyAlignment="1">
      <alignment vertical="center"/>
    </xf>
    <xf numFmtId="164" fontId="13" fillId="0" borderId="0" xfId="1" applyNumberFormat="1" applyFont="1" applyFill="1" applyBorder="1" applyAlignment="1" applyProtection="1">
      <alignment horizontal="left" vertical="center"/>
    </xf>
    <xf numFmtId="164" fontId="13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vertical="center"/>
    </xf>
    <xf numFmtId="165" fontId="5" fillId="0" borderId="0" xfId="3" applyNumberFormat="1" applyFont="1" applyFill="1" applyAlignment="1" applyProtection="1">
      <alignment horizontal="lef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0" fontId="4" fillId="0" borderId="0" xfId="5" applyFont="1" applyFill="1" applyAlignment="1" applyProtection="1">
      <alignment vertical="center"/>
    </xf>
    <xf numFmtId="164" fontId="13" fillId="0" borderId="0" xfId="1" applyNumberFormat="1" applyFont="1" applyFill="1" applyAlignment="1" applyProtection="1">
      <alignment horizontal="center" vertical="center"/>
    </xf>
    <xf numFmtId="164" fontId="14" fillId="0" borderId="0" xfId="1" applyNumberFormat="1" applyFont="1" applyFill="1" applyAlignment="1" applyProtection="1">
      <alignment vertical="center"/>
    </xf>
    <xf numFmtId="165" fontId="13" fillId="0" borderId="2" xfId="3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4" fontId="17" fillId="0" borderId="0" xfId="2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Fill="1" applyAlignment="1" applyProtection="1">
      <alignment vertical="center"/>
    </xf>
    <xf numFmtId="164" fontId="17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</cellXfs>
  <cellStyles count="7">
    <cellStyle name="Comma" xfId="1" builtinId="3"/>
    <cellStyle name="Comma 2 2" xfId="2"/>
    <cellStyle name="Currency" xfId="3" builtinId="4"/>
    <cellStyle name="Normal" xfId="0" builtinId="0"/>
    <cellStyle name="Normal 2" xfId="4"/>
    <cellStyle name="Normal 3" xfId="5"/>
    <cellStyle name="Normal 5" xfId="6"/>
  </cellStyles>
  <dxfs count="1">
    <dxf>
      <fill>
        <patternFill>
          <bgColor rgb="FFEF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114300</xdr:rowOff>
    </xdr:from>
    <xdr:to>
      <xdr:col>0</xdr:col>
      <xdr:colOff>2238375</xdr:colOff>
      <xdr:row>6</xdr:row>
      <xdr:rowOff>19050</xdr:rowOff>
    </xdr:to>
    <xdr:pic>
      <xdr:nvPicPr>
        <xdr:cNvPr id="1082" name="Picture 1" descr="lsu 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225"/>
          <a:ext cx="20764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G57"/>
  <sheetViews>
    <sheetView showGridLines="0" tabSelected="1" defaultGridColor="0" colorId="22" zoomScaleNormal="100" workbookViewId="0">
      <selection activeCell="H3" sqref="H3:H6"/>
    </sheetView>
  </sheetViews>
  <sheetFormatPr defaultRowHeight="12" x14ac:dyDescent="0.2"/>
  <cols>
    <col min="1" max="1" width="34.5703125" style="53" bestFit="1" customWidth="1"/>
    <col min="2" max="2" width="1.7109375" style="53" customWidth="1"/>
    <col min="3" max="3" width="13.7109375" style="53" customWidth="1"/>
    <col min="4" max="4" width="3" style="53" bestFit="1" customWidth="1"/>
    <col min="5" max="5" width="10.85546875" style="53" bestFit="1" customWidth="1"/>
    <col min="6" max="6" width="3" style="53" bestFit="1" customWidth="1"/>
    <col min="7" max="7" width="14.28515625" style="53" customWidth="1"/>
    <col min="8" max="8" width="1.7109375" style="53" customWidth="1"/>
    <col min="9" max="9" width="13.7109375" style="53" customWidth="1"/>
    <col min="10" max="10" width="1.7109375" style="53" customWidth="1"/>
    <col min="11" max="11" width="13.85546875" style="53" customWidth="1"/>
    <col min="12" max="16384" width="9.140625" style="5"/>
  </cols>
  <sheetData>
    <row r="1" spans="1:12" ht="12.75" x14ac:dyDescent="0.2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4"/>
    </row>
    <row r="2" spans="1:12" ht="10.5" customHeight="1" x14ac:dyDescent="0.2">
      <c r="A2" s="1"/>
      <c r="B2" s="1"/>
      <c r="C2" s="2"/>
      <c r="D2" s="2"/>
      <c r="E2" s="2"/>
      <c r="F2" s="2"/>
      <c r="G2" s="2"/>
      <c r="H2" s="2"/>
      <c r="I2" s="2"/>
      <c r="J2" s="6"/>
      <c r="K2" s="6"/>
      <c r="L2" s="4"/>
    </row>
    <row r="3" spans="1:12" s="8" customFormat="1" ht="15.75" x14ac:dyDescent="0.2">
      <c r="A3" s="1"/>
      <c r="B3" s="1"/>
      <c r="D3" s="56"/>
      <c r="E3" s="56"/>
      <c r="F3" s="56"/>
      <c r="G3" s="56"/>
      <c r="H3" s="54" t="s">
        <v>30</v>
      </c>
      <c r="I3" s="56"/>
      <c r="J3" s="56"/>
      <c r="K3" s="56"/>
      <c r="L3" s="7"/>
    </row>
    <row r="4" spans="1:12" s="8" customFormat="1" ht="8.25" customHeight="1" x14ac:dyDescent="0.25">
      <c r="A4" s="1"/>
      <c r="B4" s="1"/>
      <c r="D4" s="56"/>
      <c r="E4" s="56"/>
      <c r="F4" s="56"/>
      <c r="G4" s="56"/>
      <c r="H4" s="57"/>
      <c r="I4" s="9"/>
      <c r="J4" s="10"/>
      <c r="K4" s="10"/>
      <c r="L4" s="7"/>
    </row>
    <row r="5" spans="1:12" s="8" customFormat="1" ht="15.75" x14ac:dyDescent="0.2">
      <c r="A5" s="1"/>
      <c r="B5" s="1"/>
      <c r="D5" s="56"/>
      <c r="E5" s="56"/>
      <c r="F5" s="56"/>
      <c r="G5" s="56"/>
      <c r="H5" s="54" t="s">
        <v>32</v>
      </c>
      <c r="I5" s="56"/>
      <c r="J5" s="56"/>
      <c r="K5" s="56"/>
      <c r="L5" s="7"/>
    </row>
    <row r="6" spans="1:12" s="8" customFormat="1" ht="15.75" x14ac:dyDescent="0.2">
      <c r="A6" s="1"/>
      <c r="B6" s="1"/>
      <c r="D6" s="56"/>
      <c r="E6" s="56"/>
      <c r="F6" s="56"/>
      <c r="G6" s="56"/>
      <c r="H6" s="54" t="s">
        <v>38</v>
      </c>
      <c r="I6" s="56"/>
      <c r="J6" s="56"/>
      <c r="K6" s="56"/>
      <c r="L6" s="7"/>
    </row>
    <row r="7" spans="1:12" ht="10.5" customHeight="1" x14ac:dyDescent="0.2">
      <c r="A7" s="1"/>
      <c r="B7" s="1"/>
      <c r="C7" s="11"/>
      <c r="D7" s="11"/>
      <c r="E7" s="11"/>
      <c r="F7" s="11"/>
      <c r="G7" s="11"/>
      <c r="H7" s="11"/>
      <c r="I7" s="2"/>
      <c r="J7" s="6"/>
      <c r="K7" s="6"/>
      <c r="L7" s="4"/>
    </row>
    <row r="8" spans="1:12" ht="10.5" customHeight="1" x14ac:dyDescent="0.2">
      <c r="A8" s="1"/>
      <c r="B8" s="1"/>
      <c r="C8" s="12"/>
      <c r="D8" s="12"/>
      <c r="E8" s="12"/>
      <c r="F8" s="12"/>
      <c r="G8" s="12"/>
      <c r="H8" s="12"/>
      <c r="I8" s="2"/>
      <c r="J8" s="6"/>
      <c r="K8" s="6"/>
      <c r="L8" s="4"/>
    </row>
    <row r="9" spans="1:12" ht="10.5" customHeight="1" x14ac:dyDescent="0.2">
      <c r="A9" s="13"/>
      <c r="B9" s="13"/>
      <c r="C9" s="13"/>
      <c r="D9" s="13"/>
      <c r="E9" s="13"/>
      <c r="F9" s="13"/>
      <c r="G9" s="13"/>
      <c r="H9" s="6"/>
      <c r="I9" s="6"/>
      <c r="J9" s="6"/>
      <c r="K9" s="6"/>
      <c r="L9" s="4"/>
    </row>
    <row r="10" spans="1:12" x14ac:dyDescent="0.2">
      <c r="A10" s="14"/>
      <c r="B10" s="14"/>
      <c r="C10" s="14"/>
      <c r="D10" s="14"/>
      <c r="E10" s="14"/>
      <c r="F10" s="14"/>
      <c r="G10" s="14"/>
      <c r="H10" s="3"/>
      <c r="I10" s="3"/>
      <c r="J10" s="3"/>
      <c r="K10" s="3"/>
      <c r="L10" s="4"/>
    </row>
    <row r="11" spans="1:12" ht="12.75" x14ac:dyDescent="0.2">
      <c r="A11" s="15"/>
      <c r="B11" s="15"/>
      <c r="C11" s="16"/>
      <c r="D11" s="16"/>
      <c r="E11" s="16"/>
      <c r="F11" s="16"/>
      <c r="G11" s="16"/>
      <c r="H11" s="17"/>
      <c r="I11" s="18" t="s">
        <v>0</v>
      </c>
      <c r="J11" s="17"/>
      <c r="K11" s="18" t="s">
        <v>2</v>
      </c>
    </row>
    <row r="12" spans="1:12" ht="12.75" x14ac:dyDescent="0.2">
      <c r="A12" s="19"/>
      <c r="B12" s="19"/>
      <c r="C12" s="20" t="s">
        <v>37</v>
      </c>
      <c r="D12" s="19"/>
      <c r="E12" s="21" t="s">
        <v>3</v>
      </c>
      <c r="F12" s="19"/>
      <c r="G12" s="20" t="s">
        <v>39</v>
      </c>
      <c r="H12" s="17"/>
      <c r="I12" s="22" t="s">
        <v>1</v>
      </c>
      <c r="J12" s="17"/>
      <c r="K12" s="23" t="s">
        <v>39</v>
      </c>
    </row>
    <row r="13" spans="1:12" ht="12.75" x14ac:dyDescent="0.2">
      <c r="A13" s="19"/>
      <c r="B13" s="19"/>
      <c r="C13" s="24"/>
      <c r="D13" s="19"/>
      <c r="E13" s="25"/>
      <c r="F13" s="19"/>
      <c r="G13" s="24"/>
      <c r="H13" s="17"/>
      <c r="I13" s="26"/>
      <c r="J13" s="17"/>
      <c r="K13" s="27"/>
    </row>
    <row r="14" spans="1:12" ht="12.75" x14ac:dyDescent="0.2">
      <c r="A14" s="28" t="s">
        <v>6</v>
      </c>
      <c r="B14" s="28"/>
      <c r="C14" s="19"/>
      <c r="D14" s="19"/>
      <c r="E14" s="19"/>
      <c r="F14" s="19"/>
      <c r="G14" s="19"/>
      <c r="H14" s="17"/>
      <c r="I14" s="17"/>
      <c r="J14" s="17"/>
      <c r="K14" s="17"/>
    </row>
    <row r="15" spans="1:12" s="35" customFormat="1" ht="12.75" x14ac:dyDescent="0.2">
      <c r="A15" s="29" t="s">
        <v>7</v>
      </c>
      <c r="B15" s="29"/>
      <c r="C15" s="30">
        <v>2350216</v>
      </c>
      <c r="D15" s="31"/>
      <c r="E15" s="32">
        <v>0</v>
      </c>
      <c r="F15" s="31"/>
      <c r="G15" s="30">
        <f>+C15+E15</f>
        <v>2350216</v>
      </c>
      <c r="H15" s="33"/>
      <c r="I15" s="32">
        <v>1612044</v>
      </c>
      <c r="J15" s="33"/>
      <c r="K15" s="34">
        <f t="shared" ref="K15:K23" si="0">G15-I15</f>
        <v>738172</v>
      </c>
    </row>
    <row r="16" spans="1:12" s="35" customFormat="1" ht="12.75" x14ac:dyDescent="0.2">
      <c r="A16" s="29" t="s">
        <v>8</v>
      </c>
      <c r="B16" s="29"/>
      <c r="C16" s="31">
        <v>4449954</v>
      </c>
      <c r="D16" s="36"/>
      <c r="E16" s="37">
        <v>0</v>
      </c>
      <c r="F16" s="31"/>
      <c r="G16" s="31">
        <f>+C16+E16</f>
        <v>4449954</v>
      </c>
      <c r="H16" s="33"/>
      <c r="I16" s="37">
        <v>2731655</v>
      </c>
      <c r="J16" s="33"/>
      <c r="K16" s="33">
        <f t="shared" si="0"/>
        <v>1718299</v>
      </c>
    </row>
    <row r="17" spans="1:11" s="35" customFormat="1" ht="12.75" x14ac:dyDescent="0.2">
      <c r="A17" s="29" t="s">
        <v>9</v>
      </c>
      <c r="B17" s="29"/>
      <c r="C17" s="31">
        <v>92613</v>
      </c>
      <c r="D17" s="31"/>
      <c r="E17" s="37">
        <v>0</v>
      </c>
      <c r="F17" s="31"/>
      <c r="G17" s="31">
        <f t="shared" ref="G17:G25" si="1">+C17+E17</f>
        <v>92613</v>
      </c>
      <c r="H17" s="33"/>
      <c r="I17" s="37">
        <v>79094</v>
      </c>
      <c r="J17" s="33"/>
      <c r="K17" s="33">
        <f t="shared" si="0"/>
        <v>13519</v>
      </c>
    </row>
    <row r="18" spans="1:11" s="35" customFormat="1" ht="12.75" x14ac:dyDescent="0.2">
      <c r="A18" s="29" t="s">
        <v>13</v>
      </c>
      <c r="B18" s="29"/>
      <c r="C18" s="37">
        <v>222849</v>
      </c>
      <c r="D18" s="31"/>
      <c r="E18" s="37">
        <v>-49172</v>
      </c>
      <c r="F18" s="31"/>
      <c r="G18" s="31">
        <f t="shared" si="1"/>
        <v>173677</v>
      </c>
      <c r="H18" s="33"/>
      <c r="I18" s="37">
        <v>65129</v>
      </c>
      <c r="J18" s="33"/>
      <c r="K18" s="33">
        <f>G18-I18</f>
        <v>108548</v>
      </c>
    </row>
    <row r="19" spans="1:11" s="35" customFormat="1" ht="12.75" x14ac:dyDescent="0.2">
      <c r="A19" s="29" t="s">
        <v>14</v>
      </c>
      <c r="B19" s="29"/>
      <c r="C19" s="31">
        <v>3098397</v>
      </c>
      <c r="D19" s="31"/>
      <c r="E19" s="37">
        <v>0</v>
      </c>
      <c r="F19" s="31"/>
      <c r="G19" s="31">
        <f t="shared" si="1"/>
        <v>3098397</v>
      </c>
      <c r="H19" s="33"/>
      <c r="I19" s="37">
        <v>3015474</v>
      </c>
      <c r="J19" s="33"/>
      <c r="K19" s="33">
        <f>G19-I19</f>
        <v>82923</v>
      </c>
    </row>
    <row r="20" spans="1:11" s="35" customFormat="1" ht="12.75" x14ac:dyDescent="0.2">
      <c r="A20" s="29" t="s">
        <v>29</v>
      </c>
      <c r="B20" s="29"/>
      <c r="C20" s="31">
        <v>9968546</v>
      </c>
      <c r="D20" s="31"/>
      <c r="E20" s="37"/>
      <c r="F20" s="31"/>
      <c r="G20" s="31">
        <f t="shared" si="1"/>
        <v>9968546</v>
      </c>
      <c r="H20" s="33"/>
      <c r="I20" s="37">
        <v>1733836</v>
      </c>
      <c r="J20" s="33"/>
      <c r="K20" s="33">
        <f t="shared" si="0"/>
        <v>8234710</v>
      </c>
    </row>
    <row r="21" spans="1:11" s="35" customFormat="1" ht="12.75" x14ac:dyDescent="0.2">
      <c r="A21" s="29" t="s">
        <v>16</v>
      </c>
      <c r="B21" s="29"/>
      <c r="C21" s="38">
        <v>4787070</v>
      </c>
      <c r="D21" s="38"/>
      <c r="E21" s="38">
        <v>0</v>
      </c>
      <c r="F21" s="38"/>
      <c r="G21" s="38">
        <f t="shared" si="1"/>
        <v>4787070</v>
      </c>
      <c r="H21" s="38"/>
      <c r="I21" s="38">
        <v>2513211</v>
      </c>
      <c r="J21" s="38"/>
      <c r="K21" s="38">
        <f t="shared" si="0"/>
        <v>2273859</v>
      </c>
    </row>
    <row r="22" spans="1:11" s="35" customFormat="1" ht="12.75" x14ac:dyDescent="0.2">
      <c r="A22" s="29" t="s">
        <v>10</v>
      </c>
      <c r="B22" s="29"/>
      <c r="C22" s="31">
        <v>1062048</v>
      </c>
      <c r="D22" s="31"/>
      <c r="E22" s="37">
        <v>0</v>
      </c>
      <c r="F22" s="31"/>
      <c r="G22" s="31">
        <f t="shared" si="1"/>
        <v>1062048</v>
      </c>
      <c r="H22" s="33"/>
      <c r="I22" s="37">
        <v>1023806</v>
      </c>
      <c r="J22" s="33"/>
      <c r="K22" s="33">
        <f t="shared" si="0"/>
        <v>38242</v>
      </c>
    </row>
    <row r="23" spans="1:11" s="4" customFormat="1" ht="12.75" x14ac:dyDescent="0.2">
      <c r="A23" s="39" t="s">
        <v>11</v>
      </c>
      <c r="B23" s="39"/>
      <c r="C23" s="40">
        <v>146651</v>
      </c>
      <c r="D23" s="40"/>
      <c r="E23" s="41">
        <v>0</v>
      </c>
      <c r="F23" s="40"/>
      <c r="G23" s="40">
        <f t="shared" si="1"/>
        <v>146651</v>
      </c>
      <c r="H23" s="42"/>
      <c r="I23" s="41">
        <v>62326</v>
      </c>
      <c r="J23" s="42"/>
      <c r="K23" s="42">
        <f t="shared" si="0"/>
        <v>84325</v>
      </c>
    </row>
    <row r="24" spans="1:11" s="35" customFormat="1" ht="12.75" x14ac:dyDescent="0.2">
      <c r="A24" s="29" t="s">
        <v>15</v>
      </c>
      <c r="B24" s="29"/>
      <c r="C24" s="31">
        <v>3622683</v>
      </c>
      <c r="D24" s="43"/>
      <c r="E24" s="37">
        <v>0</v>
      </c>
      <c r="F24" s="31"/>
      <c r="G24" s="31">
        <f t="shared" si="1"/>
        <v>3622683</v>
      </c>
      <c r="H24" s="33"/>
      <c r="I24" s="37">
        <v>3036608</v>
      </c>
      <c r="J24" s="33"/>
      <c r="K24" s="33">
        <f>G24-I24</f>
        <v>586075</v>
      </c>
    </row>
    <row r="25" spans="1:11" s="35" customFormat="1" ht="12.75" x14ac:dyDescent="0.2">
      <c r="A25" s="29" t="s">
        <v>12</v>
      </c>
      <c r="B25" s="29"/>
      <c r="C25" s="44">
        <v>1778502</v>
      </c>
      <c r="D25" s="31"/>
      <c r="E25" s="44">
        <v>0</v>
      </c>
      <c r="F25" s="31"/>
      <c r="G25" s="44">
        <f t="shared" si="1"/>
        <v>1778502</v>
      </c>
      <c r="H25" s="33"/>
      <c r="I25" s="44">
        <v>1526248</v>
      </c>
      <c r="J25" s="33"/>
      <c r="K25" s="44">
        <f>G25-I25</f>
        <v>252254</v>
      </c>
    </row>
    <row r="26" spans="1:11" s="35" customFormat="1" ht="12.75" x14ac:dyDescent="0.2">
      <c r="A26" s="29"/>
      <c r="B26" s="29"/>
      <c r="C26" s="37"/>
      <c r="D26" s="31"/>
      <c r="E26" s="37"/>
      <c r="F26" s="31"/>
      <c r="G26" s="31"/>
      <c r="H26" s="33"/>
      <c r="I26" s="37"/>
      <c r="J26" s="33"/>
      <c r="K26" s="33"/>
    </row>
    <row r="27" spans="1:11" s="35" customFormat="1" ht="12.75" x14ac:dyDescent="0.2">
      <c r="A27" s="45" t="s">
        <v>17</v>
      </c>
      <c r="B27" s="45"/>
      <c r="C27" s="44">
        <f>SUM(C15:C26)</f>
        <v>31579529</v>
      </c>
      <c r="D27" s="31"/>
      <c r="E27" s="44">
        <f>SUM(E15:E26)</f>
        <v>-49172</v>
      </c>
      <c r="F27" s="31"/>
      <c r="G27" s="44">
        <f>SUM(G15:G26)</f>
        <v>31530357</v>
      </c>
      <c r="H27" s="33"/>
      <c r="I27" s="44">
        <f>SUM(I15:I26)</f>
        <v>17399431</v>
      </c>
      <c r="J27" s="33"/>
      <c r="K27" s="44">
        <f>SUM(K15:K26)</f>
        <v>14130926</v>
      </c>
    </row>
    <row r="28" spans="1:11" s="35" customFormat="1" ht="12.75" x14ac:dyDescent="0.2">
      <c r="A28" s="29"/>
      <c r="B28" s="29"/>
      <c r="C28" s="37"/>
      <c r="D28" s="31"/>
      <c r="E28" s="37"/>
      <c r="F28" s="31"/>
      <c r="G28" s="31"/>
      <c r="H28" s="33"/>
      <c r="I28" s="37"/>
      <c r="J28" s="33"/>
      <c r="K28" s="33"/>
    </row>
    <row r="29" spans="1:11" s="35" customFormat="1" ht="12.75" x14ac:dyDescent="0.2">
      <c r="A29" s="31" t="s">
        <v>18</v>
      </c>
      <c r="B29" s="31"/>
      <c r="C29" s="31" t="s">
        <v>4</v>
      </c>
      <c r="D29" s="31"/>
      <c r="E29" s="31"/>
      <c r="F29" s="31"/>
      <c r="G29" s="31" t="s">
        <v>4</v>
      </c>
      <c r="H29" s="33"/>
      <c r="I29" s="31"/>
      <c r="J29" s="33"/>
      <c r="K29" s="33" t="s">
        <v>4</v>
      </c>
    </row>
    <row r="30" spans="1:11" s="35" customFormat="1" ht="12.75" x14ac:dyDescent="0.2">
      <c r="A30" s="31" t="s">
        <v>19</v>
      </c>
      <c r="B30" s="31"/>
      <c r="C30" s="41">
        <v>4526662</v>
      </c>
      <c r="D30" s="31"/>
      <c r="E30" s="31">
        <v>0</v>
      </c>
      <c r="F30" s="31"/>
      <c r="G30" s="31">
        <f>+C30+E30</f>
        <v>4526662</v>
      </c>
      <c r="H30" s="33"/>
      <c r="I30" s="31">
        <v>2355669</v>
      </c>
      <c r="J30" s="33"/>
      <c r="K30" s="41">
        <f>G30-I30</f>
        <v>2170993</v>
      </c>
    </row>
    <row r="31" spans="1:11" s="35" customFormat="1" ht="12.75" x14ac:dyDescent="0.2">
      <c r="A31" s="31" t="s">
        <v>31</v>
      </c>
      <c r="B31" s="31"/>
      <c r="C31" s="41">
        <v>441054</v>
      </c>
      <c r="D31" s="31"/>
      <c r="E31" s="31">
        <v>0</v>
      </c>
      <c r="F31" s="31"/>
      <c r="G31" s="31">
        <f>+C31+E31</f>
        <v>441054</v>
      </c>
      <c r="H31" s="33"/>
      <c r="I31" s="31">
        <v>121290</v>
      </c>
      <c r="J31" s="33"/>
      <c r="K31" s="41">
        <f>G31-I31</f>
        <v>319764</v>
      </c>
    </row>
    <row r="32" spans="1:11" s="35" customFormat="1" ht="12.75" x14ac:dyDescent="0.2">
      <c r="A32" s="31" t="s">
        <v>33</v>
      </c>
      <c r="B32" s="31"/>
      <c r="C32" s="44">
        <v>169698</v>
      </c>
      <c r="D32" s="31"/>
      <c r="E32" s="44">
        <v>0</v>
      </c>
      <c r="F32" s="31"/>
      <c r="G32" s="44">
        <f>+C32+E32</f>
        <v>169698</v>
      </c>
      <c r="H32" s="33"/>
      <c r="I32" s="44">
        <v>29697</v>
      </c>
      <c r="J32" s="33"/>
      <c r="K32" s="44">
        <f>G32-I32</f>
        <v>140001</v>
      </c>
    </row>
    <row r="33" spans="1:11" s="35" customFormat="1" ht="12.75" x14ac:dyDescent="0.2">
      <c r="A33" s="31"/>
      <c r="B33" s="31"/>
      <c r="C33" s="41"/>
      <c r="D33" s="31"/>
      <c r="E33" s="41"/>
      <c r="F33" s="31"/>
      <c r="G33" s="41"/>
      <c r="H33" s="33"/>
      <c r="I33" s="41"/>
      <c r="J33" s="33"/>
      <c r="K33" s="41"/>
    </row>
    <row r="34" spans="1:11" s="35" customFormat="1" ht="12.75" x14ac:dyDescent="0.2">
      <c r="A34" s="45" t="s">
        <v>20</v>
      </c>
      <c r="B34" s="45"/>
      <c r="C34" s="44">
        <f>SUM(C30:C33)</f>
        <v>5137414</v>
      </c>
      <c r="D34" s="31"/>
      <c r="E34" s="44">
        <f>SUM(E30:E33)</f>
        <v>0</v>
      </c>
      <c r="F34" s="31"/>
      <c r="G34" s="44">
        <f>SUM(G30:G33)</f>
        <v>5137414</v>
      </c>
      <c r="H34" s="33"/>
      <c r="I34" s="44">
        <f>SUM(I30:I33)</f>
        <v>2506656</v>
      </c>
      <c r="J34" s="33"/>
      <c r="K34" s="44">
        <f>SUM(K30:K33)</f>
        <v>2630758</v>
      </c>
    </row>
    <row r="35" spans="1:11" s="35" customFormat="1" ht="12.75" x14ac:dyDescent="0.2">
      <c r="A35" s="31"/>
      <c r="B35" s="31"/>
      <c r="C35" s="31"/>
      <c r="D35" s="46"/>
      <c r="E35" s="37"/>
      <c r="F35" s="31"/>
      <c r="G35" s="31"/>
      <c r="H35" s="33"/>
      <c r="I35" s="37"/>
      <c r="J35" s="33"/>
      <c r="K35" s="33"/>
    </row>
    <row r="36" spans="1:11" s="35" customFormat="1" ht="12.75" x14ac:dyDescent="0.2">
      <c r="A36" s="31" t="s">
        <v>21</v>
      </c>
      <c r="B36" s="31"/>
      <c r="C36" s="31"/>
      <c r="D36" s="31"/>
      <c r="E36" s="37"/>
      <c r="F36" s="31"/>
      <c r="G36" s="31"/>
      <c r="H36" s="33"/>
      <c r="I36" s="37"/>
      <c r="J36" s="33"/>
      <c r="K36" s="33"/>
    </row>
    <row r="37" spans="1:11" s="35" customFormat="1" ht="12.75" x14ac:dyDescent="0.2">
      <c r="A37" s="29" t="s">
        <v>7</v>
      </c>
      <c r="B37" s="29"/>
      <c r="C37" s="31">
        <f>109255-109255</f>
        <v>0</v>
      </c>
      <c r="D37" s="47" t="s">
        <v>34</v>
      </c>
      <c r="E37" s="37">
        <v>0</v>
      </c>
      <c r="F37" s="31"/>
      <c r="G37" s="31">
        <f>+C37+E37</f>
        <v>0</v>
      </c>
      <c r="H37" s="33"/>
      <c r="I37" s="37">
        <v>0</v>
      </c>
      <c r="J37" s="33"/>
      <c r="K37" s="33">
        <f>G37-I37</f>
        <v>0</v>
      </c>
    </row>
    <row r="38" spans="1:11" s="35" customFormat="1" ht="12.75" x14ac:dyDescent="0.2">
      <c r="A38" s="29" t="s">
        <v>22</v>
      </c>
      <c r="B38" s="29"/>
      <c r="C38" s="31">
        <f>352064-352064</f>
        <v>0</v>
      </c>
      <c r="D38" s="47" t="s">
        <v>34</v>
      </c>
      <c r="E38" s="37">
        <v>0</v>
      </c>
      <c r="F38" s="31"/>
      <c r="G38" s="31">
        <f>+C38+E38</f>
        <v>0</v>
      </c>
      <c r="H38" s="33"/>
      <c r="I38" s="37">
        <v>0</v>
      </c>
      <c r="J38" s="33"/>
      <c r="K38" s="33">
        <f>G38-I38</f>
        <v>0</v>
      </c>
    </row>
    <row r="39" spans="1:11" s="35" customFormat="1" ht="12.75" x14ac:dyDescent="0.2">
      <c r="A39" s="29" t="s">
        <v>23</v>
      </c>
      <c r="B39" s="29"/>
      <c r="C39" s="31">
        <f>4813398-4813398</f>
        <v>0</v>
      </c>
      <c r="D39" s="47" t="s">
        <v>34</v>
      </c>
      <c r="E39" s="37">
        <v>0</v>
      </c>
      <c r="F39" s="31"/>
      <c r="G39" s="31">
        <f>+C39+E39</f>
        <v>0</v>
      </c>
      <c r="H39" s="33"/>
      <c r="I39" s="37">
        <v>0</v>
      </c>
      <c r="J39" s="33"/>
      <c r="K39" s="33">
        <f>G39-I39</f>
        <v>0</v>
      </c>
    </row>
    <row r="40" spans="1:11" s="35" customFormat="1" ht="12.75" x14ac:dyDescent="0.2">
      <c r="A40" s="29" t="s">
        <v>27</v>
      </c>
      <c r="B40" s="29"/>
      <c r="C40" s="44">
        <f>155387-155387</f>
        <v>0</v>
      </c>
      <c r="D40" s="47" t="s">
        <v>34</v>
      </c>
      <c r="E40" s="44">
        <v>0</v>
      </c>
      <c r="F40" s="31"/>
      <c r="G40" s="44">
        <f>+C40+E40</f>
        <v>0</v>
      </c>
      <c r="H40" s="33"/>
      <c r="I40" s="44">
        <v>0</v>
      </c>
      <c r="J40" s="33"/>
      <c r="K40" s="44">
        <f>G40-I40</f>
        <v>0</v>
      </c>
    </row>
    <row r="41" spans="1:11" s="35" customFormat="1" ht="12.75" x14ac:dyDescent="0.2">
      <c r="A41" s="29"/>
      <c r="B41" s="29"/>
      <c r="C41" s="31"/>
      <c r="D41" s="31"/>
      <c r="E41" s="37"/>
      <c r="F41" s="31"/>
      <c r="G41" s="31"/>
      <c r="H41" s="33"/>
      <c r="I41" s="37"/>
      <c r="J41" s="33"/>
      <c r="K41" s="33"/>
    </row>
    <row r="42" spans="1:11" s="35" customFormat="1" ht="12.75" x14ac:dyDescent="0.2">
      <c r="A42" s="45" t="s">
        <v>28</v>
      </c>
      <c r="B42" s="45"/>
      <c r="C42" s="44">
        <f>SUM(C37:C41)</f>
        <v>0</v>
      </c>
      <c r="D42" s="31"/>
      <c r="E42" s="44">
        <f>SUM(E37:E41)</f>
        <v>0</v>
      </c>
      <c r="F42" s="31"/>
      <c r="G42" s="44">
        <f>SUM(G37:G41)</f>
        <v>0</v>
      </c>
      <c r="H42" s="33"/>
      <c r="I42" s="44">
        <f>SUM(I37:I41)</f>
        <v>0</v>
      </c>
      <c r="J42" s="33"/>
      <c r="K42" s="44">
        <f>SUM(K37:K41)</f>
        <v>0</v>
      </c>
    </row>
    <row r="43" spans="1:11" s="35" customFormat="1" ht="12.75" x14ac:dyDescent="0.2">
      <c r="A43" s="29"/>
      <c r="B43" s="29"/>
      <c r="C43" s="31"/>
      <c r="D43" s="31"/>
      <c r="E43" s="37"/>
      <c r="F43" s="31"/>
      <c r="G43" s="31"/>
      <c r="H43" s="33"/>
      <c r="I43" s="37"/>
      <c r="J43" s="33"/>
      <c r="K43" s="33"/>
    </row>
    <row r="44" spans="1:11" s="35" customFormat="1" ht="12.75" x14ac:dyDescent="0.2">
      <c r="A44" s="31" t="s">
        <v>24</v>
      </c>
      <c r="B44" s="31"/>
      <c r="C44" s="31" t="s">
        <v>4</v>
      </c>
      <c r="D44" s="31"/>
      <c r="E44" s="33"/>
      <c r="F44" s="31"/>
      <c r="G44" s="31" t="s">
        <v>4</v>
      </c>
      <c r="H44" s="33"/>
      <c r="I44" s="33"/>
      <c r="J44" s="33"/>
      <c r="K44" s="33" t="s">
        <v>4</v>
      </c>
    </row>
    <row r="45" spans="1:11" s="35" customFormat="1" ht="12.75" x14ac:dyDescent="0.2">
      <c r="A45" s="29" t="s">
        <v>25</v>
      </c>
      <c r="B45" s="29"/>
      <c r="C45" s="31">
        <f>3654650+10000</f>
        <v>3664650</v>
      </c>
      <c r="D45" s="47" t="s">
        <v>35</v>
      </c>
      <c r="E45" s="37">
        <f>191598-141458</f>
        <v>50140</v>
      </c>
      <c r="F45" s="47" t="s">
        <v>36</v>
      </c>
      <c r="G45" s="31">
        <f>+C45+E45</f>
        <v>3714790</v>
      </c>
      <c r="H45" s="33"/>
      <c r="I45" s="37">
        <v>3238697</v>
      </c>
      <c r="J45" s="33"/>
      <c r="K45" s="33">
        <f>G45-I45</f>
        <v>476093</v>
      </c>
    </row>
    <row r="46" spans="1:11" s="35" customFormat="1" ht="12.75" x14ac:dyDescent="0.2">
      <c r="A46" s="29" t="s">
        <v>26</v>
      </c>
      <c r="B46" s="29"/>
      <c r="C46" s="44">
        <v>2259620</v>
      </c>
      <c r="D46" s="31"/>
      <c r="E46" s="44">
        <v>0</v>
      </c>
      <c r="F46" s="31"/>
      <c r="G46" s="44">
        <f>+C46+E46</f>
        <v>2259620</v>
      </c>
      <c r="H46" s="33"/>
      <c r="I46" s="44">
        <v>2239333</v>
      </c>
      <c r="J46" s="33"/>
      <c r="K46" s="44">
        <f>G46-I46</f>
        <v>20287</v>
      </c>
    </row>
    <row r="47" spans="1:11" s="35" customFormat="1" ht="12.75" x14ac:dyDescent="0.2">
      <c r="A47" s="29"/>
      <c r="B47" s="29"/>
      <c r="C47" s="40"/>
      <c r="D47" s="31"/>
      <c r="E47" s="41"/>
      <c r="F47" s="31"/>
      <c r="G47" s="40"/>
      <c r="H47" s="33"/>
      <c r="I47" s="41"/>
      <c r="J47" s="33"/>
      <c r="K47" s="42"/>
    </row>
    <row r="48" spans="1:11" s="35" customFormat="1" ht="12.75" x14ac:dyDescent="0.2">
      <c r="A48" s="45" t="s">
        <v>20</v>
      </c>
      <c r="B48" s="45"/>
      <c r="C48" s="44">
        <f>SUM(C45:C47)</f>
        <v>5924270</v>
      </c>
      <c r="D48" s="31"/>
      <c r="E48" s="44">
        <f>SUM(E45:E47)</f>
        <v>50140</v>
      </c>
      <c r="F48" s="31"/>
      <c r="G48" s="44">
        <f>SUM(G45:G47)</f>
        <v>5974410</v>
      </c>
      <c r="H48" s="33"/>
      <c r="I48" s="44">
        <f>SUM(I45:I47)</f>
        <v>5478030</v>
      </c>
      <c r="J48" s="33"/>
      <c r="K48" s="44">
        <f>SUM(K45:K47)</f>
        <v>496380</v>
      </c>
    </row>
    <row r="49" spans="1:241" s="35" customFormat="1" ht="12.75" x14ac:dyDescent="0.2">
      <c r="A49" s="29"/>
      <c r="B49" s="29"/>
      <c r="C49" s="40"/>
      <c r="D49" s="31"/>
      <c r="E49" s="41"/>
      <c r="F49" s="31"/>
      <c r="G49" s="40"/>
      <c r="H49" s="33"/>
      <c r="I49" s="41"/>
      <c r="J49" s="33"/>
      <c r="K49" s="42"/>
    </row>
    <row r="50" spans="1:241" s="35" customFormat="1" ht="13.5" thickBot="1" x14ac:dyDescent="0.25">
      <c r="A50" s="31" t="s">
        <v>5</v>
      </c>
      <c r="B50" s="31"/>
      <c r="C50" s="48">
        <f>C48+C42+C34+C27</f>
        <v>42641213</v>
      </c>
      <c r="D50" s="31"/>
      <c r="E50" s="48">
        <f>E48+E42+E34+E27</f>
        <v>968</v>
      </c>
      <c r="F50" s="31"/>
      <c r="G50" s="48">
        <f>G48+G42+G34+G27</f>
        <v>42642181</v>
      </c>
      <c r="H50" s="33"/>
      <c r="I50" s="48">
        <f>I48+I42+I34+I27</f>
        <v>25384117</v>
      </c>
      <c r="J50" s="33"/>
      <c r="K50" s="48">
        <f>K48+K42+K34+K27</f>
        <v>17258064</v>
      </c>
    </row>
    <row r="51" spans="1:241" s="35" customFormat="1" ht="12.75" thickTop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241" s="35" customFormat="1" x14ac:dyDescent="0.2">
      <c r="A52" s="55" t="s">
        <v>40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241" s="35" customFormat="1" x14ac:dyDescent="0.2">
      <c r="A53" s="55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241" s="51" customFormat="1" ht="13.5" customHeight="1" x14ac:dyDescent="0.2">
      <c r="A54" s="55" t="s">
        <v>42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</row>
    <row r="55" spans="1:24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7" spans="1:241" ht="12.75" x14ac:dyDescent="0.2">
      <c r="A57" s="10"/>
      <c r="B57" s="10"/>
      <c r="C57" s="52"/>
      <c r="D57" s="52"/>
      <c r="E57" s="52"/>
      <c r="F57" s="52"/>
      <c r="G57" s="52"/>
      <c r="H57" s="52"/>
      <c r="I57" s="52"/>
      <c r="J57" s="52"/>
      <c r="K57" s="52"/>
    </row>
  </sheetData>
  <phoneticPr fontId="0" type="noConversion"/>
  <conditionalFormatting sqref="C14:K20 A14:B50 C22:K50">
    <cfRule type="expression" dxfId="0" priority="1" stopIfTrue="1">
      <formula>MOD(ROW(),2)=0</formula>
    </cfRule>
  </conditionalFormatting>
  <printOptions horizontalCentered="1"/>
  <pageMargins left="0.5" right="0.5" top="0.5" bottom="0.5" header="0.5" footer="0.25"/>
  <pageSetup scale="91" orientation="portrait" r:id="rId1"/>
  <headerFooter alignWithMargins="0">
    <oddFooter>&amp;R&amp;"Goudy Old Style,Regular"Page &amp;P of &amp;N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G2B Eunice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acstm4</dc:creator>
  <cp:lastModifiedBy>Danita C King</cp:lastModifiedBy>
  <cp:lastPrinted>2017-11-14T14:21:49Z</cp:lastPrinted>
  <dcterms:created xsi:type="dcterms:W3CDTF">2020-03-05T19:06:30Z</dcterms:created>
  <dcterms:modified xsi:type="dcterms:W3CDTF">2020-03-06T17:17:39Z</dcterms:modified>
</cp:coreProperties>
</file>