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ccounting Services\ACTS\Forms - FAR\2019 Financial Statements\2019 Web\LSU A\Excel\"/>
    </mc:Choice>
  </mc:AlternateContent>
  <bookViews>
    <workbookView xWindow="0" yWindow="0" windowWidth="28800" windowHeight="12300"/>
  </bookViews>
  <sheets>
    <sheet name="Analysis C2B" sheetId="1" r:id="rId1"/>
  </sheets>
  <definedNames>
    <definedName name="_xlnm.Print_Area" localSheetId="0">'Analysis C2B'!$A$1:$O$102</definedName>
    <definedName name="_xlnm.Print_Titles" localSheetId="0">'Analysis C2B'!$1:$13</definedName>
    <definedName name="totadm">#REF!</definedName>
    <definedName name="totcws">#REF!</definedName>
  </definedNames>
  <calcPr calcId="162913"/>
</workbook>
</file>

<file path=xl/calcChain.xml><?xml version="1.0" encoding="utf-8"?>
<calcChain xmlns="http://schemas.openxmlformats.org/spreadsheetml/2006/main">
  <c r="C66" i="1" l="1"/>
  <c r="C47" i="1"/>
  <c r="E23" i="1"/>
  <c r="C21" i="1"/>
  <c r="C20" i="1"/>
  <c r="C19" i="1"/>
  <c r="F39" i="1"/>
  <c r="G39" i="1"/>
  <c r="H39" i="1"/>
  <c r="I39" i="1"/>
  <c r="J39" i="1"/>
  <c r="K39" i="1"/>
  <c r="K43" i="1" s="1"/>
  <c r="K89" i="1" s="1"/>
  <c r="K91" i="1" s="1"/>
  <c r="K102" i="1" s="1"/>
  <c r="K104" i="1" s="1"/>
  <c r="L39" i="1"/>
  <c r="M39" i="1"/>
  <c r="N39" i="1"/>
  <c r="O39" i="1"/>
  <c r="E39" i="1"/>
  <c r="C39" i="1" s="1"/>
  <c r="C34" i="1"/>
  <c r="O55" i="1"/>
  <c r="M55" i="1"/>
  <c r="K55" i="1"/>
  <c r="I55" i="1"/>
  <c r="G55" i="1"/>
  <c r="C55" i="1" s="1"/>
  <c r="E55" i="1"/>
  <c r="C53" i="1"/>
  <c r="O50" i="1"/>
  <c r="M50" i="1"/>
  <c r="K50" i="1"/>
  <c r="I50" i="1"/>
  <c r="G50" i="1"/>
  <c r="E50" i="1"/>
  <c r="C50" i="1" s="1"/>
  <c r="C46" i="1"/>
  <c r="C18" i="1"/>
  <c r="O62" i="1"/>
  <c r="M62" i="1"/>
  <c r="K62" i="1"/>
  <c r="I62" i="1"/>
  <c r="G62" i="1"/>
  <c r="C98" i="1"/>
  <c r="C96" i="1"/>
  <c r="C94" i="1"/>
  <c r="C87" i="1"/>
  <c r="C83" i="1"/>
  <c r="C78" i="1"/>
  <c r="C77" i="1"/>
  <c r="C76" i="1"/>
  <c r="C75" i="1"/>
  <c r="C70" i="1"/>
  <c r="C69" i="1"/>
  <c r="C68" i="1"/>
  <c r="C67" i="1"/>
  <c r="C65" i="1"/>
  <c r="C60" i="1"/>
  <c r="C59" i="1"/>
  <c r="C58" i="1"/>
  <c r="C48" i="1"/>
  <c r="C41" i="1"/>
  <c r="C38" i="1"/>
  <c r="C37" i="1"/>
  <c r="C36" i="1"/>
  <c r="C35" i="1"/>
  <c r="C31" i="1"/>
  <c r="C29" i="1"/>
  <c r="C27" i="1"/>
  <c r="C25" i="1"/>
  <c r="C22" i="1"/>
  <c r="K85" i="1"/>
  <c r="K100" i="1"/>
  <c r="O85" i="1"/>
  <c r="M85" i="1"/>
  <c r="I85" i="1"/>
  <c r="G85" i="1"/>
  <c r="E85" i="1"/>
  <c r="C85" i="1" s="1"/>
  <c r="O80" i="1"/>
  <c r="O72" i="1"/>
  <c r="M23" i="1"/>
  <c r="M43" i="1" s="1"/>
  <c r="M89" i="1" s="1"/>
  <c r="M91" i="1" s="1"/>
  <c r="M102" i="1" s="1"/>
  <c r="M104" i="1" s="1"/>
  <c r="K23" i="1"/>
  <c r="I23" i="1"/>
  <c r="I43" i="1"/>
  <c r="I89" i="1" s="1"/>
  <c r="I91" i="1" s="1"/>
  <c r="I102" i="1" s="1"/>
  <c r="I104" i="1" s="1"/>
  <c r="G23" i="1"/>
  <c r="C23" i="1" s="1"/>
  <c r="O100" i="1"/>
  <c r="M80" i="1"/>
  <c r="M72" i="1"/>
  <c r="K80" i="1"/>
  <c r="K72" i="1"/>
  <c r="I100" i="1"/>
  <c r="I80" i="1"/>
  <c r="I72" i="1"/>
  <c r="G100" i="1"/>
  <c r="G80" i="1"/>
  <c r="G72" i="1"/>
  <c r="C72" i="1" s="1"/>
  <c r="E62" i="1"/>
  <c r="C62" i="1" s="1"/>
  <c r="E72" i="1"/>
  <c r="E80" i="1"/>
  <c r="E100" i="1"/>
  <c r="M100" i="1"/>
  <c r="O23" i="1"/>
  <c r="O43" i="1" s="1"/>
  <c r="O89" i="1" s="1"/>
  <c r="O91" i="1" s="1"/>
  <c r="O102" i="1" s="1"/>
  <c r="O104" i="1" s="1"/>
  <c r="C100" i="1"/>
  <c r="C80" i="1"/>
  <c r="E43" i="1" l="1"/>
  <c r="G43" i="1"/>
  <c r="G89" i="1" s="1"/>
  <c r="G91" i="1" s="1"/>
  <c r="G102" i="1" s="1"/>
  <c r="G104" i="1" s="1"/>
  <c r="E89" i="1" l="1"/>
  <c r="C43" i="1"/>
  <c r="C89" i="1" l="1"/>
  <c r="C91" i="1" s="1"/>
  <c r="C102" i="1" s="1"/>
  <c r="C104" i="1" s="1"/>
  <c r="E91" i="1"/>
  <c r="E102" i="1" s="1"/>
  <c r="E104" i="1" s="1"/>
</calcChain>
</file>

<file path=xl/sharedStrings.xml><?xml version="1.0" encoding="utf-8"?>
<sst xmlns="http://schemas.openxmlformats.org/spreadsheetml/2006/main" count="112" uniqueCount="77">
  <si>
    <t>Total</t>
  </si>
  <si>
    <t>Recovered</t>
  </si>
  <si>
    <t xml:space="preserve"> </t>
  </si>
  <si>
    <t xml:space="preserve">   Arts and sciences-</t>
  </si>
  <si>
    <t xml:space="preserve">      Total professional studies</t>
  </si>
  <si>
    <t xml:space="preserve">   Continuing education</t>
  </si>
  <si>
    <t xml:space="preserve">   Developmental education</t>
  </si>
  <si>
    <t xml:space="preserve">   Professional studies-</t>
  </si>
  <si>
    <t xml:space="preserve">    Business administration</t>
  </si>
  <si>
    <t xml:space="preserve">    Education</t>
  </si>
  <si>
    <t xml:space="preserve">    Nursing</t>
  </si>
  <si>
    <t xml:space="preserve">   Student technology fee projects</t>
  </si>
  <si>
    <t xml:space="preserve">   Library</t>
  </si>
  <si>
    <t xml:space="preserve">   Child care center</t>
  </si>
  <si>
    <t xml:space="preserve">   Student aid and scholarships</t>
  </si>
  <si>
    <t xml:space="preserve">   Student government association</t>
  </si>
  <si>
    <t xml:space="preserve">   Human resource management</t>
  </si>
  <si>
    <t xml:space="preserve">   Staff incentive</t>
  </si>
  <si>
    <t xml:space="preserve">        Total instruction</t>
  </si>
  <si>
    <t xml:space="preserve">        Total academic support</t>
  </si>
  <si>
    <t xml:space="preserve">        Total student services</t>
  </si>
  <si>
    <t xml:space="preserve">        Total institutional support</t>
  </si>
  <si>
    <t xml:space="preserve">        Total operation and maintenance of plant</t>
  </si>
  <si>
    <t xml:space="preserve">        Total auxiliary enterprises</t>
  </si>
  <si>
    <t xml:space="preserve">          Total expenditures and transfers</t>
  </si>
  <si>
    <t xml:space="preserve">      Total arts and sciences</t>
  </si>
  <si>
    <t xml:space="preserve">   Student activities and intramurals</t>
  </si>
  <si>
    <t xml:space="preserve"> Instruction--</t>
  </si>
  <si>
    <t xml:space="preserve"> Academic support--</t>
  </si>
  <si>
    <t xml:space="preserve"> Student services--</t>
  </si>
  <si>
    <t xml:space="preserve"> Operation and maintenance of plant--</t>
  </si>
  <si>
    <t xml:space="preserve"> Institutional support--</t>
  </si>
  <si>
    <t xml:space="preserve"> Scholarships and fellowships</t>
  </si>
  <si>
    <t xml:space="preserve"> Auxiliary enterprises--</t>
  </si>
  <si>
    <t xml:space="preserve">   Expenditures</t>
  </si>
  <si>
    <t>Educational and general:</t>
  </si>
  <si>
    <t xml:space="preserve">   Academic affairs</t>
  </si>
  <si>
    <t xml:space="preserve">    Depreciation expense</t>
  </si>
  <si>
    <t xml:space="preserve">          Total educational and general expenditures</t>
  </si>
  <si>
    <t xml:space="preserve"> Research--</t>
  </si>
  <si>
    <t xml:space="preserve">        Total research</t>
  </si>
  <si>
    <t>Current Restricted Fund Expenditures</t>
  </si>
  <si>
    <t>ANALYSIS C-2B</t>
  </si>
  <si>
    <t>Indirect Cost</t>
  </si>
  <si>
    <t xml:space="preserve">   Testing service</t>
  </si>
  <si>
    <t xml:space="preserve">    Interdisciplinary</t>
  </si>
  <si>
    <t xml:space="preserve">         Educational and general expenditures</t>
  </si>
  <si>
    <t xml:space="preserve">   Interdisciplinary</t>
  </si>
  <si>
    <t xml:space="preserve">   Liberal arts</t>
  </si>
  <si>
    <t xml:space="preserve">   Nonmandatory transfers -</t>
  </si>
  <si>
    <t xml:space="preserve">   Mandatory transfers -</t>
  </si>
  <si>
    <t xml:space="preserve">    Principal and interest</t>
  </si>
  <si>
    <t xml:space="preserve">   Business administration</t>
  </si>
  <si>
    <t xml:space="preserve">   Institutional improvements</t>
  </si>
  <si>
    <t xml:space="preserve">    Mathematics and physical sciences</t>
  </si>
  <si>
    <t xml:space="preserve">   Student health center</t>
  </si>
  <si>
    <t xml:space="preserve">   Management information system</t>
  </si>
  <si>
    <t>Salaries &amp;</t>
  </si>
  <si>
    <t>Related</t>
  </si>
  <si>
    <t>Supplies</t>
  </si>
  <si>
    <t>Wages</t>
  </si>
  <si>
    <t>Benefits</t>
  </si>
  <si>
    <t>Travel</t>
  </si>
  <si>
    <t>&amp; Expense</t>
  </si>
  <si>
    <t>Equipment</t>
  </si>
  <si>
    <t xml:space="preserve">    Sciences</t>
  </si>
  <si>
    <t xml:space="preserve">   Facility services</t>
  </si>
  <si>
    <t xml:space="preserve">   Biological sciences</t>
  </si>
  <si>
    <t xml:space="preserve"> Public service--</t>
  </si>
  <si>
    <t xml:space="preserve">        Total public service</t>
  </si>
  <si>
    <t>For the year ended June 30, 2019</t>
  </si>
  <si>
    <t xml:space="preserve">    Allied Health</t>
  </si>
  <si>
    <t xml:space="preserve">    Arts, English, and Humanities</t>
  </si>
  <si>
    <t xml:space="preserve">    Biological Sciences</t>
  </si>
  <si>
    <t xml:space="preserve">    Psychology</t>
  </si>
  <si>
    <t xml:space="preserve">   Math and Physical Sciences</t>
  </si>
  <si>
    <t xml:space="preserve">   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</si>
</sst>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9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color indexed="20"/>
      <name val="Arial"/>
      <family val="2"/>
    </font>
    <font>
      <sz val="10"/>
      <name val="Goudy Old Style"/>
      <family val="1"/>
    </font>
    <font>
      <b/>
      <sz val="12"/>
      <name val="Goudy Old Style"/>
      <family val="1"/>
    </font>
    <font>
      <b/>
      <sz val="9"/>
      <color rgb="FF461D7C"/>
      <name val="Bodoni MT"/>
      <family val="1"/>
    </font>
    <font>
      <b/>
      <sz val="11"/>
      <color rgb="FF461D7C"/>
      <name val="Bodoni MT"/>
      <family val="1"/>
    </font>
    <font>
      <sz val="9"/>
      <color rgb="FF461D7C"/>
      <name val="Bodoni MT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2" fillId="0" borderId="0" xfId="0" applyFont="1" applyAlignment="1">
      <alignment vertical="center"/>
    </xf>
    <xf numFmtId="164" fontId="2" fillId="0" borderId="0" xfId="1" applyNumberFormat="1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44" fontId="2" fillId="0" borderId="0" xfId="3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1" fillId="0" borderId="0" xfId="4"/>
    <xf numFmtId="164" fontId="6" fillId="0" borderId="0" xfId="2" applyNumberFormat="1" applyFont="1" applyFill="1" applyBorder="1" applyAlignment="1" applyProtection="1">
      <alignment vertical="center"/>
    </xf>
    <xf numFmtId="164" fontId="6" fillId="0" borderId="0" xfId="2" applyNumberFormat="1" applyFont="1" applyFill="1" applyBorder="1" applyAlignment="1" applyProtection="1">
      <alignment horizontal="center" vertical="center"/>
    </xf>
    <xf numFmtId="164" fontId="7" fillId="0" borderId="0" xfId="2" applyNumberFormat="1" applyFont="1" applyFill="1" applyBorder="1" applyAlignment="1" applyProtection="1">
      <alignment vertical="center"/>
    </xf>
    <xf numFmtId="164" fontId="4" fillId="0" borderId="0" xfId="1" applyNumberFormat="1" applyFont="1" applyFill="1" applyAlignment="1">
      <alignment vertical="center"/>
    </xf>
    <xf numFmtId="164" fontId="4" fillId="0" borderId="0" xfId="1" applyNumberFormat="1" applyFont="1" applyFill="1" applyBorder="1" applyAlignment="1">
      <alignment vertical="center"/>
    </xf>
    <xf numFmtId="164" fontId="4" fillId="0" borderId="1" xfId="1" applyNumberFormat="1" applyFont="1" applyFill="1" applyBorder="1" applyAlignment="1">
      <alignment vertical="center"/>
    </xf>
    <xf numFmtId="164" fontId="4" fillId="0" borderId="2" xfId="1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44" fontId="4" fillId="0" borderId="0" xfId="3" applyFont="1" applyFill="1" applyAlignment="1">
      <alignment vertical="center"/>
    </xf>
    <xf numFmtId="164" fontId="4" fillId="0" borderId="5" xfId="1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42" fontId="4" fillId="0" borderId="3" xfId="1" applyNumberFormat="1" applyFont="1" applyFill="1" applyBorder="1" applyAlignment="1">
      <alignment vertical="center"/>
    </xf>
    <xf numFmtId="165" fontId="4" fillId="0" borderId="3" xfId="3" applyNumberFormat="1" applyFont="1" applyFill="1" applyBorder="1" applyAlignment="1">
      <alignment vertical="center"/>
    </xf>
    <xf numFmtId="164" fontId="8" fillId="0" borderId="0" xfId="2" applyNumberFormat="1" applyFont="1" applyAlignment="1" applyProtection="1">
      <alignment vertical="center"/>
    </xf>
    <xf numFmtId="164" fontId="4" fillId="0" borderId="4" xfId="1" applyNumberFormat="1" applyFont="1" applyFill="1" applyBorder="1" applyAlignment="1">
      <alignment vertical="center"/>
    </xf>
    <xf numFmtId="42" fontId="4" fillId="0" borderId="0" xfId="1" applyNumberFormat="1" applyFont="1" applyFill="1" applyBorder="1" applyAlignment="1">
      <alignment vertical="center"/>
    </xf>
    <xf numFmtId="43" fontId="4" fillId="0" borderId="0" xfId="1" applyFont="1" applyAlignment="1">
      <alignment vertical="center"/>
    </xf>
    <xf numFmtId="164" fontId="5" fillId="0" borderId="0" xfId="2" applyNumberFormat="1" applyFont="1" applyFill="1" applyBorder="1" applyAlignment="1" applyProtection="1">
      <alignment horizontal="center" vertical="center"/>
    </xf>
    <xf numFmtId="164" fontId="5" fillId="0" borderId="0" xfId="2" applyNumberFormat="1" applyFont="1" applyFill="1" applyBorder="1" applyAlignment="1" applyProtection="1">
      <alignment vertical="center"/>
    </xf>
  </cellXfs>
  <cellStyles count="5">
    <cellStyle name="Comma" xfId="1" builtinId="3"/>
    <cellStyle name="Comma 2 2" xfId="2"/>
    <cellStyle name="Currency" xfId="3" builtinId="4"/>
    <cellStyle name="Normal" xfId="0" builtinId="0"/>
    <cellStyle name="Normal 2" xfId="4"/>
  </cellStyles>
  <dxfs count="1">
    <dxf>
      <fill>
        <patternFill>
          <bgColor theme="7" tint="0.7999816888943144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E5E0CB"/>
      <rgbColor rgb="0000FFFF"/>
      <rgbColor rgb="00800000"/>
      <rgbColor rgb="00008000"/>
      <rgbColor rgb="00000080"/>
      <rgbColor rgb="00FFCCFF"/>
      <rgbColor rgb="00700070"/>
      <rgbColor rgb="00008080"/>
      <rgbColor rgb="00F1F1F1"/>
      <rgbColor rgb="00808080"/>
      <rgbColor rgb="009999FF"/>
      <rgbColor rgb="00993366"/>
      <rgbColor rgb="00F7F7F7"/>
      <rgbColor rgb="00CCFFFF"/>
      <rgbColor rgb="00660066"/>
      <rgbColor rgb="00FF8080"/>
      <rgbColor rgb="000066CC"/>
      <rgbColor rgb="00FFEF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CC"/>
      <rgbColor rgb="0099CCFF"/>
      <rgbColor rgb="00FF99CC"/>
      <rgbColor rgb="00CC99FF"/>
      <rgbColor rgb="00E6E2D2"/>
      <rgbColor rgb="003366FF"/>
      <rgbColor rgb="0033CCCC"/>
      <rgbColor rgb="0099CC00"/>
      <rgbColor rgb="00FFE77F"/>
      <rgbColor rgb="00F5F3E7"/>
      <rgbColor rgb="00EBEBFB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123825</xdr:rowOff>
    </xdr:from>
    <xdr:to>
      <xdr:col>0</xdr:col>
      <xdr:colOff>2457450</xdr:colOff>
      <xdr:row>6</xdr:row>
      <xdr:rowOff>114300</xdr:rowOff>
    </xdr:to>
    <xdr:pic>
      <xdr:nvPicPr>
        <xdr:cNvPr id="1202" name="Picture 1" descr="lsu a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85750"/>
          <a:ext cx="23812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4"/>
  <sheetViews>
    <sheetView showGridLines="0" tabSelected="1" zoomScale="110" zoomScaleNormal="110" zoomScaleSheetLayoutView="100" workbookViewId="0">
      <selection activeCell="A3" sqref="A3:A7"/>
    </sheetView>
  </sheetViews>
  <sheetFormatPr defaultRowHeight="12" x14ac:dyDescent="0.2"/>
  <cols>
    <col min="1" max="1" width="39" style="1" customWidth="1"/>
    <col min="2" max="2" width="1.7109375" style="1" customWidth="1"/>
    <col min="3" max="3" width="15" style="1" customWidth="1"/>
    <col min="4" max="4" width="1.7109375" style="1" customWidth="1"/>
    <col min="5" max="5" width="14.140625" style="1" customWidth="1"/>
    <col min="6" max="6" width="1.7109375" style="1" customWidth="1"/>
    <col min="7" max="7" width="12.7109375" style="1" customWidth="1"/>
    <col min="8" max="8" width="1.7109375" style="1" customWidth="1"/>
    <col min="9" max="9" width="12.7109375" style="1" customWidth="1"/>
    <col min="10" max="10" width="1.7109375" style="1" customWidth="1"/>
    <col min="11" max="11" width="13.28515625" style="1" customWidth="1"/>
    <col min="12" max="12" width="1.7109375" style="1" customWidth="1"/>
    <col min="13" max="13" width="12.7109375" style="1" customWidth="1"/>
    <col min="14" max="14" width="1.7109375" style="1" customWidth="1"/>
    <col min="15" max="15" width="12.7109375" style="1" customWidth="1"/>
    <col min="16" max="16384" width="9.140625" style="1"/>
  </cols>
  <sheetData>
    <row r="1" spans="1:15" ht="12.75" x14ac:dyDescent="0.2">
      <c r="A1" s="27"/>
      <c r="B1" s="9"/>
      <c r="C1" s="9"/>
      <c r="D1" s="9"/>
      <c r="E1" s="9"/>
      <c r="F1" s="9"/>
      <c r="G1" s="9"/>
      <c r="H1" s="9"/>
      <c r="I1" s="4"/>
      <c r="J1" s="4"/>
      <c r="K1" s="4"/>
      <c r="L1" s="4"/>
      <c r="M1" s="4"/>
      <c r="N1" s="4"/>
      <c r="O1" s="4"/>
    </row>
    <row r="2" spans="1:15" ht="10.5" customHeight="1" x14ac:dyDescent="0.2">
      <c r="A2" s="27"/>
      <c r="B2" s="9"/>
      <c r="C2" s="9"/>
      <c r="D2" s="9"/>
      <c r="E2" s="9"/>
      <c r="F2" s="9"/>
      <c r="G2" s="9"/>
      <c r="H2" s="9"/>
      <c r="I2" s="6"/>
      <c r="J2" s="6"/>
      <c r="K2" s="6"/>
      <c r="L2" s="6"/>
      <c r="M2" s="6"/>
      <c r="N2" s="6"/>
      <c r="O2" s="8"/>
    </row>
    <row r="3" spans="1:15" ht="16.5" x14ac:dyDescent="0.2">
      <c r="A3" s="27"/>
      <c r="B3" s="10"/>
      <c r="D3" s="32"/>
      <c r="E3" s="32"/>
      <c r="F3" s="32"/>
      <c r="G3" s="32"/>
      <c r="H3" s="31" t="s">
        <v>42</v>
      </c>
      <c r="I3" s="32"/>
      <c r="J3" s="32"/>
      <c r="K3" s="32"/>
      <c r="L3" s="32"/>
      <c r="M3" s="32"/>
      <c r="N3" s="32"/>
      <c r="O3" s="32"/>
    </row>
    <row r="4" spans="1:15" ht="8.25" customHeight="1" x14ac:dyDescent="0.2">
      <c r="A4" s="27"/>
      <c r="B4" s="12"/>
      <c r="D4" s="32"/>
      <c r="E4" s="32"/>
      <c r="F4" s="32"/>
      <c r="G4" s="32"/>
      <c r="H4" s="31"/>
      <c r="I4" s="7"/>
      <c r="J4" s="7"/>
      <c r="K4" s="7"/>
      <c r="L4" s="7"/>
      <c r="M4" s="7"/>
      <c r="N4" s="7"/>
      <c r="O4" s="7"/>
    </row>
    <row r="5" spans="1:15" ht="16.5" x14ac:dyDescent="0.2">
      <c r="A5" s="27"/>
      <c r="B5" s="10"/>
      <c r="D5" s="32"/>
      <c r="E5" s="32"/>
      <c r="F5" s="32"/>
      <c r="G5" s="32"/>
      <c r="H5" s="31" t="s">
        <v>41</v>
      </c>
      <c r="I5" s="32"/>
      <c r="J5" s="32"/>
      <c r="K5" s="32"/>
      <c r="L5" s="32"/>
      <c r="M5" s="32"/>
      <c r="N5" s="32"/>
      <c r="O5" s="32"/>
    </row>
    <row r="6" spans="1:15" ht="16.5" x14ac:dyDescent="0.2">
      <c r="A6" s="27"/>
      <c r="B6" s="10"/>
      <c r="D6" s="32"/>
      <c r="E6" s="32"/>
      <c r="F6" s="32"/>
      <c r="G6" s="32"/>
      <c r="H6" s="31" t="s">
        <v>70</v>
      </c>
      <c r="I6" s="32"/>
      <c r="J6" s="32"/>
      <c r="K6" s="32"/>
      <c r="L6" s="32"/>
      <c r="M6" s="32"/>
      <c r="N6" s="32"/>
      <c r="O6" s="32"/>
    </row>
    <row r="7" spans="1:15" ht="10.5" customHeight="1" x14ac:dyDescent="0.2">
      <c r="A7" s="27"/>
      <c r="B7" s="10"/>
      <c r="C7" s="10"/>
      <c r="D7" s="10"/>
      <c r="E7" s="10"/>
      <c r="F7" s="10"/>
      <c r="G7" s="10"/>
      <c r="H7" s="9"/>
      <c r="I7" s="6"/>
      <c r="J7" s="6"/>
      <c r="K7" s="6"/>
      <c r="L7" s="4"/>
      <c r="M7" s="6"/>
      <c r="N7" s="6"/>
      <c r="O7" s="6"/>
    </row>
    <row r="8" spans="1:15" ht="12.75" x14ac:dyDescent="0.2">
      <c r="A8" s="27"/>
      <c r="B8" s="11"/>
      <c r="C8" s="11"/>
      <c r="D8" s="11"/>
      <c r="E8" s="11"/>
      <c r="F8" s="11"/>
      <c r="G8" s="11"/>
      <c r="H8" s="9"/>
      <c r="I8" s="4"/>
      <c r="J8" s="4"/>
      <c r="K8" s="4"/>
      <c r="L8" s="4"/>
      <c r="N8" s="4"/>
      <c r="O8" s="4"/>
    </row>
    <row r="10" spans="1:15" ht="13.5" x14ac:dyDescent="0.2">
      <c r="A10" s="17"/>
      <c r="B10" s="17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</row>
    <row r="11" spans="1:15" ht="13.5" x14ac:dyDescent="0.2">
      <c r="A11" s="17"/>
      <c r="B11" s="17"/>
      <c r="C11" s="18"/>
      <c r="D11" s="18"/>
      <c r="E11" s="18" t="s">
        <v>57</v>
      </c>
      <c r="F11" s="18"/>
      <c r="G11" s="18" t="s">
        <v>58</v>
      </c>
      <c r="H11" s="18"/>
      <c r="I11" s="18"/>
      <c r="J11" s="18"/>
      <c r="K11" s="18" t="s">
        <v>59</v>
      </c>
      <c r="L11" s="18"/>
      <c r="M11" s="18"/>
      <c r="N11" s="18"/>
      <c r="O11" s="18" t="s">
        <v>43</v>
      </c>
    </row>
    <row r="12" spans="1:15" ht="13.5" x14ac:dyDescent="0.2">
      <c r="A12" s="17"/>
      <c r="B12" s="17"/>
      <c r="C12" s="19" t="s">
        <v>0</v>
      </c>
      <c r="D12" s="18"/>
      <c r="E12" s="19" t="s">
        <v>60</v>
      </c>
      <c r="F12" s="17"/>
      <c r="G12" s="19" t="s">
        <v>61</v>
      </c>
      <c r="H12" s="17"/>
      <c r="I12" s="19" t="s">
        <v>62</v>
      </c>
      <c r="J12" s="17"/>
      <c r="K12" s="19" t="s">
        <v>63</v>
      </c>
      <c r="L12" s="17"/>
      <c r="M12" s="19" t="s">
        <v>64</v>
      </c>
      <c r="N12" s="18"/>
      <c r="O12" s="19" t="s">
        <v>1</v>
      </c>
    </row>
    <row r="13" spans="1:15" ht="13.5" x14ac:dyDescent="0.2">
      <c r="A13" s="17"/>
      <c r="B13" s="17"/>
      <c r="C13" s="20"/>
      <c r="D13" s="18"/>
      <c r="E13" s="20"/>
      <c r="F13" s="18"/>
      <c r="G13" s="20"/>
      <c r="H13" s="18"/>
      <c r="I13" s="20"/>
      <c r="J13" s="18"/>
      <c r="K13" s="20"/>
      <c r="L13" s="18"/>
      <c r="M13" s="20"/>
      <c r="N13" s="18"/>
      <c r="O13" s="20"/>
    </row>
    <row r="14" spans="1:15" s="3" customFormat="1" ht="13.5" x14ac:dyDescent="0.2">
      <c r="A14" s="21" t="s">
        <v>35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</row>
    <row r="15" spans="1:15" s="3" customFormat="1" ht="13.5" x14ac:dyDescent="0.2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</row>
    <row r="16" spans="1:15" s="3" customFormat="1" ht="13.5" x14ac:dyDescent="0.2">
      <c r="A16" s="21" t="s">
        <v>27</v>
      </c>
      <c r="B16" s="21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spans="1:15" s="3" customFormat="1" ht="13.5" x14ac:dyDescent="0.2">
      <c r="A17" s="21" t="s">
        <v>3</v>
      </c>
      <c r="B17" s="21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</row>
    <row r="18" spans="1:15" s="5" customFormat="1" ht="13.5" x14ac:dyDescent="0.2">
      <c r="A18" s="22" t="s">
        <v>72</v>
      </c>
      <c r="B18" s="22"/>
      <c r="C18" s="29">
        <f t="shared" ref="C18:C23" si="0">SUM(E18:O18)</f>
        <v>13280</v>
      </c>
      <c r="D18" s="13"/>
      <c r="E18" s="29">
        <v>0</v>
      </c>
      <c r="F18" s="13"/>
      <c r="G18" s="29">
        <v>0</v>
      </c>
      <c r="H18" s="13"/>
      <c r="I18" s="29">
        <v>0</v>
      </c>
      <c r="J18" s="13"/>
      <c r="K18" s="29">
        <v>13280</v>
      </c>
      <c r="L18" s="13"/>
      <c r="M18" s="29">
        <v>0</v>
      </c>
      <c r="N18" s="13"/>
      <c r="O18" s="29">
        <v>0</v>
      </c>
    </row>
    <row r="19" spans="1:15" s="5" customFormat="1" ht="13.5" x14ac:dyDescent="0.2">
      <c r="A19" s="22" t="s">
        <v>73</v>
      </c>
      <c r="B19" s="22"/>
      <c r="C19" s="14">
        <f t="shared" si="0"/>
        <v>30114</v>
      </c>
      <c r="D19" s="13"/>
      <c r="E19" s="14">
        <v>0</v>
      </c>
      <c r="F19" s="14">
        <v>0</v>
      </c>
      <c r="G19" s="14">
        <v>0</v>
      </c>
      <c r="H19" s="14">
        <v>0</v>
      </c>
      <c r="I19" s="14">
        <v>250</v>
      </c>
      <c r="J19" s="14">
        <v>0</v>
      </c>
      <c r="K19" s="14">
        <v>28274</v>
      </c>
      <c r="L19" s="14">
        <v>0</v>
      </c>
      <c r="M19" s="14">
        <v>1590</v>
      </c>
      <c r="N19" s="14">
        <v>0</v>
      </c>
      <c r="O19" s="14">
        <v>0</v>
      </c>
    </row>
    <row r="20" spans="1:15" s="5" customFormat="1" ht="13.5" x14ac:dyDescent="0.2">
      <c r="A20" s="22" t="s">
        <v>54</v>
      </c>
      <c r="B20" s="22"/>
      <c r="C20" s="14">
        <f t="shared" si="0"/>
        <v>14025</v>
      </c>
      <c r="D20" s="13"/>
      <c r="E20" s="14">
        <v>0</v>
      </c>
      <c r="F20" s="13"/>
      <c r="G20" s="14">
        <v>0</v>
      </c>
      <c r="H20" s="13"/>
      <c r="I20" s="14">
        <v>0</v>
      </c>
      <c r="J20" s="13"/>
      <c r="K20" s="14">
        <v>14025</v>
      </c>
      <c r="L20" s="13"/>
      <c r="M20" s="14">
        <v>0</v>
      </c>
      <c r="N20" s="13"/>
      <c r="O20" s="14">
        <v>0</v>
      </c>
    </row>
    <row r="21" spans="1:15" s="5" customFormat="1" ht="13.5" x14ac:dyDescent="0.2">
      <c r="A21" s="22" t="s">
        <v>65</v>
      </c>
      <c r="B21" s="22"/>
      <c r="C21" s="14">
        <f t="shared" si="0"/>
        <v>16335</v>
      </c>
      <c r="D21" s="13"/>
      <c r="E21" s="14">
        <v>13500</v>
      </c>
      <c r="F21" s="13"/>
      <c r="G21" s="14">
        <v>0</v>
      </c>
      <c r="H21" s="13"/>
      <c r="I21" s="14">
        <v>466</v>
      </c>
      <c r="J21" s="13"/>
      <c r="K21" s="14">
        <v>2369</v>
      </c>
      <c r="L21" s="13"/>
      <c r="M21" s="14">
        <v>0</v>
      </c>
      <c r="N21" s="13"/>
      <c r="O21" s="14">
        <v>0</v>
      </c>
    </row>
    <row r="22" spans="1:15" s="5" customFormat="1" ht="13.5" x14ac:dyDescent="0.2">
      <c r="A22" s="22" t="s">
        <v>74</v>
      </c>
      <c r="B22" s="22"/>
      <c r="C22" s="14">
        <f t="shared" si="0"/>
        <v>2553</v>
      </c>
      <c r="D22" s="13"/>
      <c r="E22" s="14">
        <v>633</v>
      </c>
      <c r="F22" s="13"/>
      <c r="G22" s="14">
        <v>0</v>
      </c>
      <c r="H22" s="13"/>
      <c r="I22" s="14">
        <v>0</v>
      </c>
      <c r="J22" s="13"/>
      <c r="K22" s="14">
        <v>1888</v>
      </c>
      <c r="L22" s="13"/>
      <c r="M22" s="14">
        <v>0</v>
      </c>
      <c r="N22" s="13"/>
      <c r="O22" s="14">
        <v>32</v>
      </c>
    </row>
    <row r="23" spans="1:15" s="3" customFormat="1" ht="13.5" x14ac:dyDescent="0.2">
      <c r="A23" s="21" t="s">
        <v>25</v>
      </c>
      <c r="B23" s="21"/>
      <c r="C23" s="16">
        <f t="shared" si="0"/>
        <v>76307</v>
      </c>
      <c r="D23" s="13"/>
      <c r="E23" s="16">
        <f>SUM(E18:E22)</f>
        <v>14133</v>
      </c>
      <c r="F23" s="13"/>
      <c r="G23" s="16">
        <f>SUM(G18:G22)</f>
        <v>0</v>
      </c>
      <c r="H23" s="13"/>
      <c r="I23" s="16">
        <f>SUM(I18:I22)</f>
        <v>716</v>
      </c>
      <c r="J23" s="13"/>
      <c r="K23" s="16">
        <f>SUM(K18:K22)</f>
        <v>59836</v>
      </c>
      <c r="L23" s="13"/>
      <c r="M23" s="16">
        <f>SUM(M18:M22)</f>
        <v>1590</v>
      </c>
      <c r="N23" s="13"/>
      <c r="O23" s="16">
        <f>SUM(O18:O22)</f>
        <v>32</v>
      </c>
    </row>
    <row r="24" spans="1:15" s="3" customFormat="1" ht="13.5" x14ac:dyDescent="0.2">
      <c r="A24" s="21"/>
      <c r="B24" s="21"/>
      <c r="C24" s="14"/>
      <c r="D24" s="13"/>
      <c r="E24" s="14"/>
      <c r="F24" s="13"/>
      <c r="G24" s="14"/>
      <c r="H24" s="13"/>
      <c r="I24" s="14"/>
      <c r="J24" s="13"/>
      <c r="K24" s="14"/>
      <c r="L24" s="13"/>
      <c r="M24" s="14"/>
      <c r="N24" s="13"/>
      <c r="O24" s="14"/>
    </row>
    <row r="25" spans="1:15" s="3" customFormat="1" ht="13.5" x14ac:dyDescent="0.2">
      <c r="A25" s="21" t="s">
        <v>5</v>
      </c>
      <c r="B25" s="21"/>
      <c r="C25" s="15">
        <f>SUM(E25:O25)</f>
        <v>154616</v>
      </c>
      <c r="D25" s="14"/>
      <c r="E25" s="15">
        <v>108731</v>
      </c>
      <c r="F25" s="14"/>
      <c r="G25" s="15">
        <v>35595</v>
      </c>
      <c r="H25" s="14"/>
      <c r="I25" s="15">
        <v>0</v>
      </c>
      <c r="J25" s="14"/>
      <c r="K25" s="15">
        <v>10290</v>
      </c>
      <c r="L25" s="14"/>
      <c r="M25" s="15">
        <v>0</v>
      </c>
      <c r="N25" s="14"/>
      <c r="O25" s="15">
        <v>0</v>
      </c>
    </row>
    <row r="26" spans="1:15" s="3" customFormat="1" ht="13.5" x14ac:dyDescent="0.2">
      <c r="A26" s="21"/>
      <c r="B26" s="21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</row>
    <row r="27" spans="1:15" s="3" customFormat="1" ht="13.5" x14ac:dyDescent="0.2">
      <c r="A27" s="21" t="s">
        <v>6</v>
      </c>
      <c r="B27" s="21" t="s">
        <v>2</v>
      </c>
      <c r="C27" s="15">
        <f>SUM(E27:O27)</f>
        <v>32440</v>
      </c>
      <c r="D27" s="14"/>
      <c r="E27" s="15">
        <v>0</v>
      </c>
      <c r="F27" s="14"/>
      <c r="G27" s="15">
        <v>0</v>
      </c>
      <c r="H27" s="14"/>
      <c r="I27" s="15">
        <v>22646</v>
      </c>
      <c r="J27" s="14"/>
      <c r="K27" s="15">
        <v>9794</v>
      </c>
      <c r="L27" s="14"/>
      <c r="M27" s="15">
        <v>0</v>
      </c>
      <c r="N27" s="14"/>
      <c r="O27" s="15">
        <v>0</v>
      </c>
    </row>
    <row r="28" spans="1:15" s="3" customFormat="1" ht="13.5" x14ac:dyDescent="0.2">
      <c r="A28" s="21"/>
      <c r="B28" s="21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</row>
    <row r="29" spans="1:15" s="3" customFormat="1" ht="13.5" x14ac:dyDescent="0.2">
      <c r="A29" s="21" t="s">
        <v>47</v>
      </c>
      <c r="B29" s="21"/>
      <c r="C29" s="15">
        <f>SUM(E29:O29)</f>
        <v>43444</v>
      </c>
      <c r="D29" s="14"/>
      <c r="E29" s="15">
        <v>25069</v>
      </c>
      <c r="F29" s="14"/>
      <c r="G29" s="15">
        <v>12230</v>
      </c>
      <c r="H29" s="14"/>
      <c r="I29" s="15">
        <v>4097</v>
      </c>
      <c r="J29" s="14"/>
      <c r="K29" s="15">
        <v>2048</v>
      </c>
      <c r="L29" s="14"/>
      <c r="M29" s="15">
        <v>0</v>
      </c>
      <c r="N29" s="14"/>
      <c r="O29" s="15">
        <v>0</v>
      </c>
    </row>
    <row r="30" spans="1:15" s="3" customFormat="1" ht="13.5" x14ac:dyDescent="0.2">
      <c r="A30" s="21"/>
      <c r="B30" s="21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</row>
    <row r="31" spans="1:15" s="3" customFormat="1" ht="13.5" x14ac:dyDescent="0.2">
      <c r="A31" s="21" t="s">
        <v>48</v>
      </c>
      <c r="B31" s="21"/>
      <c r="C31" s="15">
        <f>SUM(E31:O31)</f>
        <v>12961</v>
      </c>
      <c r="D31" s="14"/>
      <c r="E31" s="15">
        <v>12960</v>
      </c>
      <c r="F31" s="14"/>
      <c r="G31" s="15">
        <v>0</v>
      </c>
      <c r="H31" s="14"/>
      <c r="I31" s="15">
        <v>0</v>
      </c>
      <c r="J31" s="14"/>
      <c r="K31" s="15">
        <v>1</v>
      </c>
      <c r="L31" s="14"/>
      <c r="M31" s="15">
        <v>0</v>
      </c>
      <c r="N31" s="14"/>
      <c r="O31" s="15">
        <v>0</v>
      </c>
    </row>
    <row r="32" spans="1:15" s="3" customFormat="1" ht="13.5" x14ac:dyDescent="0.2">
      <c r="A32" s="21"/>
      <c r="B32" s="21"/>
      <c r="C32" s="13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</row>
    <row r="33" spans="1:15" s="3" customFormat="1" ht="13.5" x14ac:dyDescent="0.2">
      <c r="A33" s="21" t="s">
        <v>7</v>
      </c>
      <c r="B33" s="21" t="s">
        <v>2</v>
      </c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</row>
    <row r="34" spans="1:15" s="3" customFormat="1" ht="13.5" x14ac:dyDescent="0.2">
      <c r="A34" s="21" t="s">
        <v>71</v>
      </c>
      <c r="B34" s="21"/>
      <c r="C34" s="13">
        <f t="shared" ref="C34:C39" si="1">SUM(E34:O34)</f>
        <v>4106</v>
      </c>
      <c r="D34" s="13"/>
      <c r="E34" s="13">
        <v>0</v>
      </c>
      <c r="F34" s="13"/>
      <c r="G34" s="13">
        <v>0</v>
      </c>
      <c r="H34" s="13"/>
      <c r="I34" s="13">
        <v>0</v>
      </c>
      <c r="J34" s="13"/>
      <c r="K34" s="13">
        <v>4106</v>
      </c>
      <c r="L34" s="13"/>
      <c r="M34" s="13">
        <v>0</v>
      </c>
      <c r="N34" s="13"/>
      <c r="O34" s="13">
        <v>0</v>
      </c>
    </row>
    <row r="35" spans="1:15" s="3" customFormat="1" ht="13.5" x14ac:dyDescent="0.2">
      <c r="A35" s="21" t="s">
        <v>8</v>
      </c>
      <c r="B35" s="21"/>
      <c r="C35" s="13">
        <f t="shared" si="1"/>
        <v>201700</v>
      </c>
      <c r="D35" s="13"/>
      <c r="E35" s="13">
        <v>128894</v>
      </c>
      <c r="F35" s="13"/>
      <c r="G35" s="13">
        <v>24247</v>
      </c>
      <c r="H35" s="13"/>
      <c r="I35" s="13">
        <v>5354</v>
      </c>
      <c r="J35" s="13"/>
      <c r="K35" s="13">
        <v>11472</v>
      </c>
      <c r="L35" s="13"/>
      <c r="M35" s="13">
        <v>31201</v>
      </c>
      <c r="N35" s="13"/>
      <c r="O35" s="13">
        <v>532</v>
      </c>
    </row>
    <row r="36" spans="1:15" s="3" customFormat="1" ht="13.5" x14ac:dyDescent="0.2">
      <c r="A36" s="21" t="s">
        <v>9</v>
      </c>
      <c r="B36" s="21"/>
      <c r="C36" s="13">
        <f t="shared" si="1"/>
        <v>106426</v>
      </c>
      <c r="D36" s="13"/>
      <c r="E36" s="13">
        <v>12500</v>
      </c>
      <c r="F36" s="13"/>
      <c r="G36" s="13">
        <v>6193</v>
      </c>
      <c r="H36" s="13"/>
      <c r="I36" s="13">
        <v>1730</v>
      </c>
      <c r="J36" s="13"/>
      <c r="K36" s="13">
        <v>71149</v>
      </c>
      <c r="L36" s="13"/>
      <c r="M36" s="13">
        <v>14854</v>
      </c>
      <c r="N36" s="13"/>
      <c r="O36" s="13">
        <v>0</v>
      </c>
    </row>
    <row r="37" spans="1:15" s="3" customFormat="1" ht="13.5" x14ac:dyDescent="0.2">
      <c r="A37" s="21" t="s">
        <v>45</v>
      </c>
      <c r="B37" s="21"/>
      <c r="C37" s="13">
        <f t="shared" si="1"/>
        <v>12914</v>
      </c>
      <c r="D37" s="13"/>
      <c r="E37" s="13">
        <v>2371</v>
      </c>
      <c r="F37" s="13"/>
      <c r="G37" s="13">
        <v>0</v>
      </c>
      <c r="H37" s="13"/>
      <c r="I37" s="13">
        <v>10276</v>
      </c>
      <c r="J37" s="13"/>
      <c r="K37" s="13">
        <v>267</v>
      </c>
      <c r="L37" s="13"/>
      <c r="M37" s="13">
        <v>0</v>
      </c>
      <c r="N37" s="13"/>
      <c r="O37" s="13">
        <v>0</v>
      </c>
    </row>
    <row r="38" spans="1:15" s="3" customFormat="1" ht="13.5" x14ac:dyDescent="0.2">
      <c r="A38" s="21" t="s">
        <v>10</v>
      </c>
      <c r="B38" s="21"/>
      <c r="C38" s="15">
        <f t="shared" si="1"/>
        <v>179923</v>
      </c>
      <c r="D38" s="13"/>
      <c r="E38" s="13">
        <v>154928</v>
      </c>
      <c r="F38" s="13"/>
      <c r="G38" s="13">
        <v>0</v>
      </c>
      <c r="H38" s="13"/>
      <c r="I38" s="13">
        <v>0</v>
      </c>
      <c r="J38" s="13"/>
      <c r="K38" s="13">
        <v>19355</v>
      </c>
      <c r="L38" s="13"/>
      <c r="M38" s="13">
        <v>5640</v>
      </c>
      <c r="N38" s="13"/>
      <c r="O38" s="13">
        <v>0</v>
      </c>
    </row>
    <row r="39" spans="1:15" s="3" customFormat="1" ht="13.5" x14ac:dyDescent="0.2">
      <c r="A39" s="21" t="s">
        <v>4</v>
      </c>
      <c r="B39" s="21"/>
      <c r="C39" s="16">
        <f t="shared" si="1"/>
        <v>505069</v>
      </c>
      <c r="D39" s="13"/>
      <c r="E39" s="16">
        <f>SUM(E34:E38)</f>
        <v>298693</v>
      </c>
      <c r="F39" s="16">
        <f t="shared" ref="F39:O39" si="2">SUM(F34:F38)</f>
        <v>0</v>
      </c>
      <c r="G39" s="16">
        <f t="shared" si="2"/>
        <v>30440</v>
      </c>
      <c r="H39" s="16">
        <f t="shared" si="2"/>
        <v>0</v>
      </c>
      <c r="I39" s="16">
        <f t="shared" si="2"/>
        <v>17360</v>
      </c>
      <c r="J39" s="16">
        <f t="shared" si="2"/>
        <v>0</v>
      </c>
      <c r="K39" s="16">
        <f t="shared" si="2"/>
        <v>106349</v>
      </c>
      <c r="L39" s="16">
        <f t="shared" si="2"/>
        <v>0</v>
      </c>
      <c r="M39" s="16">
        <f t="shared" si="2"/>
        <v>51695</v>
      </c>
      <c r="N39" s="16">
        <f t="shared" si="2"/>
        <v>0</v>
      </c>
      <c r="O39" s="16">
        <f t="shared" si="2"/>
        <v>532</v>
      </c>
    </row>
    <row r="40" spans="1:15" s="3" customFormat="1" ht="13.5" x14ac:dyDescent="0.2">
      <c r="A40" s="21"/>
      <c r="B40" s="21"/>
      <c r="C40" s="13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</row>
    <row r="41" spans="1:15" s="3" customFormat="1" ht="13.5" x14ac:dyDescent="0.2">
      <c r="A41" s="21" t="s">
        <v>11</v>
      </c>
      <c r="B41" s="21"/>
      <c r="C41" s="15">
        <f>SUM(E41:O41)</f>
        <v>286395</v>
      </c>
      <c r="D41" s="13"/>
      <c r="E41" s="15">
        <v>0</v>
      </c>
      <c r="F41" s="13"/>
      <c r="G41" s="15">
        <v>0</v>
      </c>
      <c r="H41" s="13"/>
      <c r="I41" s="15">
        <v>0</v>
      </c>
      <c r="J41" s="13"/>
      <c r="K41" s="15">
        <v>281508</v>
      </c>
      <c r="L41" s="13"/>
      <c r="M41" s="15">
        <v>4887</v>
      </c>
      <c r="N41" s="13"/>
      <c r="O41" s="15">
        <v>0</v>
      </c>
    </row>
    <row r="42" spans="1:15" s="3" customFormat="1" ht="13.5" x14ac:dyDescent="0.2">
      <c r="A42" s="21"/>
      <c r="B42" s="21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</row>
    <row r="43" spans="1:15" s="3" customFormat="1" ht="13.5" x14ac:dyDescent="0.2">
      <c r="A43" s="21" t="s">
        <v>18</v>
      </c>
      <c r="B43" s="21" t="s">
        <v>2</v>
      </c>
      <c r="C43" s="15">
        <f>SUM(E43:O43)</f>
        <v>1111232</v>
      </c>
      <c r="D43" s="13"/>
      <c r="E43" s="15">
        <f>SUM(E23+E25+E27+E39+E41+E31+E29)</f>
        <v>459586</v>
      </c>
      <c r="F43" s="13"/>
      <c r="G43" s="15">
        <f>SUM(G23+G25+G27+G39+G41+G31+G29)</f>
        <v>78265</v>
      </c>
      <c r="H43" s="13"/>
      <c r="I43" s="15">
        <f>SUM(I23+I25+I27+I39+I41+I31+I29)</f>
        <v>44819</v>
      </c>
      <c r="J43" s="13"/>
      <c r="K43" s="15">
        <f>SUM(K23+K25+K27+K39+K41+K31+K29)</f>
        <v>469826</v>
      </c>
      <c r="L43" s="13"/>
      <c r="M43" s="15">
        <f>SUM(M23+M25+M27+M39+M41+M31+M29)</f>
        <v>58172</v>
      </c>
      <c r="N43" s="14"/>
      <c r="O43" s="15">
        <f>SUM(O23+O25+O27+O39+O41+O31+O29)</f>
        <v>564</v>
      </c>
    </row>
    <row r="44" spans="1:15" s="3" customFormat="1" ht="13.5" x14ac:dyDescent="0.2">
      <c r="A44" s="21"/>
      <c r="B44" s="21"/>
      <c r="C44" s="14"/>
      <c r="D44" s="13"/>
      <c r="E44" s="14"/>
      <c r="F44" s="13"/>
      <c r="G44" s="14"/>
      <c r="H44" s="13"/>
      <c r="I44" s="14"/>
      <c r="J44" s="13"/>
      <c r="K44" s="14"/>
      <c r="L44" s="13"/>
      <c r="M44" s="14"/>
      <c r="N44" s="14"/>
      <c r="O44" s="14"/>
    </row>
    <row r="45" spans="1:15" s="3" customFormat="1" ht="13.5" x14ac:dyDescent="0.2">
      <c r="A45" s="21" t="s">
        <v>39</v>
      </c>
      <c r="B45" s="21"/>
      <c r="C45" s="14"/>
      <c r="D45" s="13"/>
      <c r="E45" s="14"/>
      <c r="F45" s="13"/>
      <c r="G45" s="14"/>
      <c r="H45" s="13"/>
      <c r="I45" s="14"/>
      <c r="J45" s="13"/>
      <c r="K45" s="14"/>
      <c r="L45" s="13"/>
      <c r="M45" s="14"/>
      <c r="N45" s="14"/>
      <c r="O45" s="14"/>
    </row>
    <row r="46" spans="1:15" s="3" customFormat="1" ht="13.5" x14ac:dyDescent="0.2">
      <c r="A46" s="21" t="s">
        <v>67</v>
      </c>
      <c r="B46" s="21"/>
      <c r="C46" s="14">
        <f>SUM(E46:O46)</f>
        <v>18961</v>
      </c>
      <c r="D46" s="13"/>
      <c r="E46" s="14">
        <v>10500</v>
      </c>
      <c r="F46" s="13"/>
      <c r="G46" s="14">
        <v>4095</v>
      </c>
      <c r="H46" s="13"/>
      <c r="I46" s="14">
        <v>0</v>
      </c>
      <c r="J46" s="13"/>
      <c r="K46" s="14">
        <v>2541</v>
      </c>
      <c r="L46" s="13"/>
      <c r="M46" s="14">
        <v>1825</v>
      </c>
      <c r="N46" s="14"/>
      <c r="O46" s="14">
        <v>0</v>
      </c>
    </row>
    <row r="47" spans="1:15" s="3" customFormat="1" ht="13.5" x14ac:dyDescent="0.2">
      <c r="A47" s="21" t="s">
        <v>52</v>
      </c>
      <c r="B47" s="21"/>
      <c r="C47" s="14">
        <f>SUM(E47:O47)</f>
        <v>3493</v>
      </c>
      <c r="D47" s="13"/>
      <c r="E47" s="14">
        <v>3500</v>
      </c>
      <c r="F47" s="13"/>
      <c r="G47" s="14">
        <v>0</v>
      </c>
      <c r="H47" s="13"/>
      <c r="I47" s="14">
        <v>0</v>
      </c>
      <c r="J47" s="13"/>
      <c r="K47" s="14">
        <v>0</v>
      </c>
      <c r="L47" s="13"/>
      <c r="M47" s="14">
        <v>-7</v>
      </c>
      <c r="N47" s="14"/>
      <c r="O47" s="14">
        <v>0</v>
      </c>
    </row>
    <row r="48" spans="1:15" s="3" customFormat="1" ht="13.5" x14ac:dyDescent="0.2">
      <c r="A48" s="21" t="s">
        <v>75</v>
      </c>
      <c r="B48" s="21"/>
      <c r="C48" s="23">
        <f>SUM(E48:O48)</f>
        <v>795</v>
      </c>
      <c r="D48" s="13"/>
      <c r="E48" s="23">
        <v>0</v>
      </c>
      <c r="F48" s="13"/>
      <c r="G48" s="23">
        <v>0</v>
      </c>
      <c r="H48" s="13"/>
      <c r="I48" s="23">
        <v>795</v>
      </c>
      <c r="J48" s="13"/>
      <c r="K48" s="23">
        <v>0</v>
      </c>
      <c r="L48" s="13"/>
      <c r="M48" s="23">
        <v>0</v>
      </c>
      <c r="N48" s="23"/>
      <c r="O48" s="23">
        <v>0</v>
      </c>
    </row>
    <row r="49" spans="1:15" s="3" customFormat="1" ht="13.5" x14ac:dyDescent="0.2">
      <c r="A49" s="21"/>
      <c r="B49" s="21"/>
      <c r="C49" s="14"/>
      <c r="D49" s="13"/>
      <c r="E49" s="14"/>
      <c r="F49" s="13"/>
      <c r="G49" s="14"/>
      <c r="H49" s="13"/>
      <c r="I49" s="14"/>
      <c r="J49" s="13"/>
      <c r="K49" s="14"/>
      <c r="L49" s="13"/>
      <c r="M49" s="14"/>
      <c r="N49" s="14"/>
      <c r="O49" s="14"/>
    </row>
    <row r="50" spans="1:15" s="3" customFormat="1" ht="13.5" x14ac:dyDescent="0.2">
      <c r="A50" s="21" t="s">
        <v>40</v>
      </c>
      <c r="B50" s="21"/>
      <c r="C50" s="23">
        <f>SUM(E50:O50)</f>
        <v>23249</v>
      </c>
      <c r="D50" s="13"/>
      <c r="E50" s="23">
        <f>SUM(E46:E49)</f>
        <v>14000</v>
      </c>
      <c r="F50" s="13"/>
      <c r="G50" s="23">
        <f>SUM(G46:G49)</f>
        <v>4095</v>
      </c>
      <c r="H50" s="13"/>
      <c r="I50" s="23">
        <f>SUM(I46:I49)</f>
        <v>795</v>
      </c>
      <c r="J50" s="13"/>
      <c r="K50" s="23">
        <f>SUM(K46:K49)</f>
        <v>2541</v>
      </c>
      <c r="L50" s="13"/>
      <c r="M50" s="23">
        <f>SUM(M46:M49)</f>
        <v>1818</v>
      </c>
      <c r="N50" s="14"/>
      <c r="O50" s="23">
        <f>SUM(O46:O49)</f>
        <v>0</v>
      </c>
    </row>
    <row r="51" spans="1:15" s="3" customFormat="1" ht="13.5" x14ac:dyDescent="0.2">
      <c r="A51" s="21"/>
      <c r="B51" s="21"/>
      <c r="C51" s="14"/>
      <c r="D51" s="13"/>
      <c r="E51" s="14"/>
      <c r="F51" s="13"/>
      <c r="G51" s="14"/>
      <c r="H51" s="13"/>
      <c r="I51" s="14"/>
      <c r="J51" s="13"/>
      <c r="K51" s="14"/>
      <c r="L51" s="13"/>
      <c r="M51" s="14"/>
      <c r="N51" s="14"/>
      <c r="O51" s="14"/>
    </row>
    <row r="52" spans="1:15" s="3" customFormat="1" ht="13.5" x14ac:dyDescent="0.2">
      <c r="A52" s="21" t="s">
        <v>68</v>
      </c>
      <c r="B52" s="21"/>
      <c r="C52" s="14"/>
      <c r="D52" s="13"/>
      <c r="E52" s="14"/>
      <c r="F52" s="13"/>
      <c r="G52" s="14"/>
      <c r="H52" s="13"/>
      <c r="I52" s="14"/>
      <c r="J52" s="13"/>
      <c r="K52" s="14"/>
      <c r="L52" s="13"/>
      <c r="M52" s="14"/>
      <c r="N52" s="14"/>
      <c r="O52" s="14"/>
    </row>
    <row r="53" spans="1:15" s="3" customFormat="1" ht="13.5" x14ac:dyDescent="0.2">
      <c r="A53" s="21" t="s">
        <v>5</v>
      </c>
      <c r="B53" s="21"/>
      <c r="C53" s="23">
        <f>SUM(E53:O53)</f>
        <v>15949</v>
      </c>
      <c r="D53" s="13"/>
      <c r="E53" s="23">
        <v>10154</v>
      </c>
      <c r="F53" s="13"/>
      <c r="G53" s="23">
        <v>2737</v>
      </c>
      <c r="H53" s="13"/>
      <c r="I53" s="23">
        <v>0</v>
      </c>
      <c r="J53" s="13"/>
      <c r="K53" s="23">
        <v>3058</v>
      </c>
      <c r="L53" s="13"/>
      <c r="M53" s="23">
        <v>0</v>
      </c>
      <c r="N53" s="23"/>
      <c r="O53" s="23">
        <v>0</v>
      </c>
    </row>
    <row r="54" spans="1:15" s="3" customFormat="1" ht="13.5" x14ac:dyDescent="0.2">
      <c r="A54" s="21"/>
      <c r="B54" s="21"/>
      <c r="C54" s="14"/>
      <c r="D54" s="13"/>
      <c r="E54" s="14"/>
      <c r="F54" s="13"/>
      <c r="G54" s="14"/>
      <c r="H54" s="13"/>
      <c r="I54" s="14"/>
      <c r="J54" s="13"/>
      <c r="K54" s="14"/>
      <c r="L54" s="13"/>
      <c r="M54" s="14"/>
      <c r="N54" s="14"/>
      <c r="O54" s="14"/>
    </row>
    <row r="55" spans="1:15" s="3" customFormat="1" ht="13.5" x14ac:dyDescent="0.2">
      <c r="A55" s="21" t="s">
        <v>69</v>
      </c>
      <c r="B55" s="21"/>
      <c r="C55" s="23">
        <f>SUM(E55:O55)</f>
        <v>15949</v>
      </c>
      <c r="D55" s="13"/>
      <c r="E55" s="23">
        <f>SUM(E53:E54)</f>
        <v>10154</v>
      </c>
      <c r="F55" s="13"/>
      <c r="G55" s="23">
        <f>SUM(G53:G54)</f>
        <v>2737</v>
      </c>
      <c r="H55" s="13"/>
      <c r="I55" s="23">
        <f>SUM(I53:I54)</f>
        <v>0</v>
      </c>
      <c r="J55" s="13"/>
      <c r="K55" s="23">
        <f>SUM(K53:K54)</f>
        <v>3058</v>
      </c>
      <c r="L55" s="13"/>
      <c r="M55" s="23">
        <f>SUM(M53:M54)</f>
        <v>0</v>
      </c>
      <c r="N55" s="14"/>
      <c r="O55" s="23">
        <f>SUM(O53:O54)</f>
        <v>0</v>
      </c>
    </row>
    <row r="56" spans="1:15" s="3" customFormat="1" ht="13.5" x14ac:dyDescent="0.2">
      <c r="A56" s="21"/>
      <c r="B56" s="21"/>
      <c r="C56" s="13"/>
      <c r="D56" s="13"/>
      <c r="E56" s="14"/>
      <c r="F56" s="13"/>
      <c r="G56" s="14"/>
      <c r="H56" s="13"/>
      <c r="I56" s="14"/>
      <c r="J56" s="13"/>
      <c r="K56" s="14"/>
      <c r="L56" s="13"/>
      <c r="M56" s="14"/>
      <c r="N56" s="13"/>
      <c r="O56" s="14"/>
    </row>
    <row r="57" spans="1:15" s="3" customFormat="1" ht="13.5" x14ac:dyDescent="0.2">
      <c r="A57" s="21" t="s">
        <v>28</v>
      </c>
      <c r="B57" s="21" t="s">
        <v>2</v>
      </c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</row>
    <row r="58" spans="1:15" s="3" customFormat="1" ht="13.5" x14ac:dyDescent="0.2">
      <c r="A58" s="21" t="s">
        <v>36</v>
      </c>
      <c r="B58" s="21"/>
      <c r="C58" s="13">
        <f>SUM(E58:O58)</f>
        <v>20404</v>
      </c>
      <c r="D58" s="13"/>
      <c r="E58" s="13">
        <v>12242</v>
      </c>
      <c r="F58" s="13"/>
      <c r="G58" s="13">
        <v>0</v>
      </c>
      <c r="H58" s="13"/>
      <c r="I58" s="13">
        <v>918</v>
      </c>
      <c r="J58" s="13"/>
      <c r="K58" s="13">
        <v>6932</v>
      </c>
      <c r="L58" s="13"/>
      <c r="M58" s="13">
        <v>0</v>
      </c>
      <c r="N58" s="13"/>
      <c r="O58" s="13">
        <v>312</v>
      </c>
    </row>
    <row r="59" spans="1:15" s="4" customFormat="1" ht="13.5" x14ac:dyDescent="0.2">
      <c r="A59" s="24" t="s">
        <v>12</v>
      </c>
      <c r="B59" s="24" t="s">
        <v>2</v>
      </c>
      <c r="C59" s="13">
        <f>SUM(E59:O59)</f>
        <v>17084</v>
      </c>
      <c r="D59" s="14"/>
      <c r="E59" s="14">
        <v>16291</v>
      </c>
      <c r="F59" s="14"/>
      <c r="G59" s="14">
        <v>0</v>
      </c>
      <c r="H59" s="14"/>
      <c r="I59" s="14">
        <v>0</v>
      </c>
      <c r="J59" s="14"/>
      <c r="K59" s="14">
        <v>0</v>
      </c>
      <c r="L59" s="14"/>
      <c r="M59" s="13">
        <v>0</v>
      </c>
      <c r="N59" s="13"/>
      <c r="O59" s="13">
        <v>793</v>
      </c>
    </row>
    <row r="60" spans="1:15" s="4" customFormat="1" ht="13.5" x14ac:dyDescent="0.2">
      <c r="A60" s="24" t="s">
        <v>44</v>
      </c>
      <c r="B60" s="24"/>
      <c r="C60" s="15">
        <f>SUM(E60:O60)</f>
        <v>268035</v>
      </c>
      <c r="D60" s="14"/>
      <c r="E60" s="15">
        <v>106541</v>
      </c>
      <c r="F60" s="14"/>
      <c r="G60" s="15">
        <v>28175</v>
      </c>
      <c r="H60" s="14"/>
      <c r="I60" s="15">
        <v>568</v>
      </c>
      <c r="J60" s="14"/>
      <c r="K60" s="15">
        <v>131579</v>
      </c>
      <c r="L60" s="14"/>
      <c r="M60" s="13">
        <v>1172</v>
      </c>
      <c r="N60" s="13"/>
      <c r="O60" s="13">
        <v>0</v>
      </c>
    </row>
    <row r="61" spans="1:15" s="3" customFormat="1" ht="13.5" x14ac:dyDescent="0.2">
      <c r="A61" s="21"/>
      <c r="B61" s="21" t="s">
        <v>2</v>
      </c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28"/>
      <c r="N61" s="13"/>
      <c r="O61" s="28"/>
    </row>
    <row r="62" spans="1:15" s="3" customFormat="1" ht="13.5" x14ac:dyDescent="0.2">
      <c r="A62" s="21" t="s">
        <v>19</v>
      </c>
      <c r="B62" s="21" t="s">
        <v>2</v>
      </c>
      <c r="C62" s="15">
        <f>SUM(E62:O62)</f>
        <v>305523</v>
      </c>
      <c r="D62" s="13"/>
      <c r="E62" s="15">
        <f>SUM(E58:E60)</f>
        <v>135074</v>
      </c>
      <c r="F62" s="13"/>
      <c r="G62" s="15">
        <f>SUM(G58:G60)</f>
        <v>28175</v>
      </c>
      <c r="H62" s="13"/>
      <c r="I62" s="15">
        <f>SUM(I58:I60)</f>
        <v>1486</v>
      </c>
      <c r="J62" s="13"/>
      <c r="K62" s="15">
        <f>SUM(K58:K60)</f>
        <v>138511</v>
      </c>
      <c r="L62" s="13"/>
      <c r="M62" s="15">
        <f>SUM(M58:M60)</f>
        <v>1172</v>
      </c>
      <c r="N62" s="13"/>
      <c r="O62" s="15">
        <f>SUM(O58:O60)</f>
        <v>1105</v>
      </c>
    </row>
    <row r="63" spans="1:15" s="3" customFormat="1" ht="13.5" x14ac:dyDescent="0.2">
      <c r="A63" s="21"/>
      <c r="B63" s="21" t="s">
        <v>2</v>
      </c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</row>
    <row r="64" spans="1:15" s="3" customFormat="1" ht="13.5" x14ac:dyDescent="0.2">
      <c r="A64" s="21" t="s">
        <v>29</v>
      </c>
      <c r="B64" s="21" t="s">
        <v>2</v>
      </c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</row>
    <row r="65" spans="1:15" s="3" customFormat="1" ht="13.5" x14ac:dyDescent="0.2">
      <c r="A65" s="21" t="s">
        <v>13</v>
      </c>
      <c r="B65" s="21" t="s">
        <v>2</v>
      </c>
      <c r="C65" s="13">
        <f t="shared" ref="C65:C70" si="3">SUM(E65:O65)</f>
        <v>600</v>
      </c>
      <c r="D65" s="13"/>
      <c r="E65" s="13">
        <v>600</v>
      </c>
      <c r="F65" s="13"/>
      <c r="G65" s="13">
        <v>0</v>
      </c>
      <c r="H65" s="13"/>
      <c r="I65" s="13">
        <v>0</v>
      </c>
      <c r="J65" s="13"/>
      <c r="K65" s="13">
        <v>0</v>
      </c>
      <c r="L65" s="13"/>
      <c r="M65" s="13">
        <v>0</v>
      </c>
      <c r="N65" s="13"/>
      <c r="O65" s="13">
        <v>0</v>
      </c>
    </row>
    <row r="66" spans="1:15" s="3" customFormat="1" ht="13.5" x14ac:dyDescent="0.2">
      <c r="A66" s="21" t="s">
        <v>76</v>
      </c>
      <c r="B66" s="21"/>
      <c r="C66" s="13">
        <f t="shared" si="3"/>
        <v>81697</v>
      </c>
      <c r="D66" s="13"/>
      <c r="E66" s="13">
        <v>2164</v>
      </c>
      <c r="F66" s="13"/>
      <c r="G66" s="13">
        <v>0</v>
      </c>
      <c r="H66" s="13"/>
      <c r="I66" s="13">
        <v>0</v>
      </c>
      <c r="J66" s="13"/>
      <c r="K66" s="13">
        <v>79425</v>
      </c>
      <c r="L66" s="13"/>
      <c r="M66" s="13">
        <v>0</v>
      </c>
      <c r="N66" s="13"/>
      <c r="O66" s="13">
        <v>108</v>
      </c>
    </row>
    <row r="67" spans="1:15" s="3" customFormat="1" ht="13.5" x14ac:dyDescent="0.2">
      <c r="A67" s="21" t="s">
        <v>26</v>
      </c>
      <c r="B67" s="21" t="s">
        <v>2</v>
      </c>
      <c r="C67" s="13">
        <f t="shared" si="3"/>
        <v>96907</v>
      </c>
      <c r="D67" s="13"/>
      <c r="E67" s="13">
        <v>37219</v>
      </c>
      <c r="F67" s="13"/>
      <c r="G67" s="13">
        <v>16669</v>
      </c>
      <c r="H67" s="13"/>
      <c r="I67" s="13">
        <v>0</v>
      </c>
      <c r="J67" s="13"/>
      <c r="K67" s="13">
        <v>43019</v>
      </c>
      <c r="L67" s="13"/>
      <c r="M67" s="13">
        <v>0</v>
      </c>
      <c r="N67" s="13"/>
      <c r="O67" s="13">
        <v>0</v>
      </c>
    </row>
    <row r="68" spans="1:15" s="3" customFormat="1" ht="13.5" x14ac:dyDescent="0.2">
      <c r="A68" s="21" t="s">
        <v>14</v>
      </c>
      <c r="B68" s="21"/>
      <c r="C68" s="13">
        <f t="shared" si="3"/>
        <v>101730</v>
      </c>
      <c r="D68" s="13"/>
      <c r="E68" s="13">
        <v>31831</v>
      </c>
      <c r="F68" s="13"/>
      <c r="G68" s="13">
        <v>0</v>
      </c>
      <c r="H68" s="13"/>
      <c r="I68" s="13">
        <v>13261</v>
      </c>
      <c r="J68" s="13"/>
      <c r="K68" s="13">
        <v>55145</v>
      </c>
      <c r="L68" s="13"/>
      <c r="M68" s="13">
        <v>0</v>
      </c>
      <c r="N68" s="13"/>
      <c r="O68" s="13">
        <v>1493</v>
      </c>
    </row>
    <row r="69" spans="1:15" s="3" customFormat="1" ht="13.5" x14ac:dyDescent="0.2">
      <c r="A69" s="21" t="s">
        <v>15</v>
      </c>
      <c r="B69" s="21" t="s">
        <v>2</v>
      </c>
      <c r="C69" s="14">
        <f t="shared" si="3"/>
        <v>97527</v>
      </c>
      <c r="D69" s="13"/>
      <c r="E69" s="13">
        <v>18318</v>
      </c>
      <c r="F69" s="13"/>
      <c r="G69" s="13">
        <v>0</v>
      </c>
      <c r="H69" s="13"/>
      <c r="I69" s="13">
        <v>21592</v>
      </c>
      <c r="J69" s="13"/>
      <c r="K69" s="13">
        <v>57617</v>
      </c>
      <c r="L69" s="13"/>
      <c r="M69" s="13">
        <v>0</v>
      </c>
      <c r="N69" s="13"/>
      <c r="O69" s="13">
        <v>0</v>
      </c>
    </row>
    <row r="70" spans="1:15" s="3" customFormat="1" ht="13.5" x14ac:dyDescent="0.2">
      <c r="A70" s="21" t="s">
        <v>55</v>
      </c>
      <c r="B70" s="21" t="s">
        <v>2</v>
      </c>
      <c r="C70" s="13">
        <f t="shared" si="3"/>
        <v>69941</v>
      </c>
      <c r="D70" s="13"/>
      <c r="E70" s="13">
        <v>11523</v>
      </c>
      <c r="F70" s="13"/>
      <c r="G70" s="13">
        <v>2050</v>
      </c>
      <c r="H70" s="13"/>
      <c r="I70" s="13">
        <v>0</v>
      </c>
      <c r="J70" s="13"/>
      <c r="K70" s="13">
        <v>56368</v>
      </c>
      <c r="L70" s="13"/>
      <c r="M70" s="13">
        <v>0</v>
      </c>
      <c r="N70" s="13"/>
      <c r="O70" s="13">
        <v>0</v>
      </c>
    </row>
    <row r="71" spans="1:15" s="3" customFormat="1" ht="13.5" x14ac:dyDescent="0.2">
      <c r="A71" s="21"/>
      <c r="B71" s="21" t="s">
        <v>2</v>
      </c>
      <c r="C71" s="28"/>
      <c r="D71" s="13"/>
      <c r="E71" s="28"/>
      <c r="F71" s="13"/>
      <c r="G71" s="28"/>
      <c r="H71" s="13"/>
      <c r="I71" s="28"/>
      <c r="J71" s="13"/>
      <c r="K71" s="28"/>
      <c r="L71" s="13"/>
      <c r="M71" s="28"/>
      <c r="N71" s="13"/>
      <c r="O71" s="28"/>
    </row>
    <row r="72" spans="1:15" s="3" customFormat="1" ht="13.5" x14ac:dyDescent="0.2">
      <c r="A72" s="21" t="s">
        <v>20</v>
      </c>
      <c r="B72" s="21" t="s">
        <v>2</v>
      </c>
      <c r="C72" s="15">
        <f>SUM(E72:O72)</f>
        <v>448402</v>
      </c>
      <c r="D72" s="13"/>
      <c r="E72" s="15">
        <f>SUM(E65:E71)</f>
        <v>101655</v>
      </c>
      <c r="F72" s="13"/>
      <c r="G72" s="15">
        <f>SUM(G65:G71)</f>
        <v>18719</v>
      </c>
      <c r="H72" s="13"/>
      <c r="I72" s="15">
        <f>SUM(I65:I71)</f>
        <v>34853</v>
      </c>
      <c r="J72" s="13"/>
      <c r="K72" s="15">
        <f>SUM(K65:K71)</f>
        <v>291574</v>
      </c>
      <c r="L72" s="13"/>
      <c r="M72" s="15">
        <f>SUM(M65:M71)</f>
        <v>0</v>
      </c>
      <c r="N72" s="13"/>
      <c r="O72" s="15">
        <f>SUM(O65:O71)</f>
        <v>1601</v>
      </c>
    </row>
    <row r="73" spans="1:15" s="3" customFormat="1" ht="13.5" x14ac:dyDescent="0.2">
      <c r="A73" s="21"/>
      <c r="B73" s="21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</row>
    <row r="74" spans="1:15" s="3" customFormat="1" ht="13.5" x14ac:dyDescent="0.2">
      <c r="A74" s="21" t="s">
        <v>31</v>
      </c>
      <c r="B74" s="21" t="s">
        <v>2</v>
      </c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</row>
    <row r="75" spans="1:15" s="3" customFormat="1" ht="13.5" x14ac:dyDescent="0.2">
      <c r="A75" s="21" t="s">
        <v>16</v>
      </c>
      <c r="B75" s="21" t="s">
        <v>2</v>
      </c>
      <c r="C75" s="13">
        <f>SUM(E75:O75)</f>
        <v>10971</v>
      </c>
      <c r="D75" s="13"/>
      <c r="E75" s="13">
        <v>10476</v>
      </c>
      <c r="F75" s="13"/>
      <c r="G75" s="13">
        <v>0</v>
      </c>
      <c r="H75" s="13"/>
      <c r="I75" s="13">
        <v>0</v>
      </c>
      <c r="J75" s="13"/>
      <c r="K75" s="13">
        <v>0</v>
      </c>
      <c r="L75" s="13"/>
      <c r="M75" s="13">
        <v>0</v>
      </c>
      <c r="N75" s="13"/>
      <c r="O75" s="13">
        <v>495</v>
      </c>
    </row>
    <row r="76" spans="1:15" s="3" customFormat="1" ht="13.5" x14ac:dyDescent="0.2">
      <c r="A76" s="21" t="s">
        <v>53</v>
      </c>
      <c r="B76" s="21"/>
      <c r="C76" s="13">
        <f>SUM(E76:O76)</f>
        <v>68058</v>
      </c>
      <c r="D76" s="13"/>
      <c r="E76" s="13">
        <v>68058</v>
      </c>
      <c r="F76" s="13"/>
      <c r="G76" s="13">
        <v>0</v>
      </c>
      <c r="H76" s="13"/>
      <c r="I76" s="13">
        <v>0</v>
      </c>
      <c r="J76" s="13"/>
      <c r="K76" s="13">
        <v>0</v>
      </c>
      <c r="L76" s="13"/>
      <c r="M76" s="13">
        <v>0</v>
      </c>
      <c r="N76" s="13"/>
      <c r="O76" s="13">
        <v>0</v>
      </c>
    </row>
    <row r="77" spans="1:15" s="3" customFormat="1" ht="13.5" x14ac:dyDescent="0.2">
      <c r="A77" s="21" t="s">
        <v>56</v>
      </c>
      <c r="B77" s="21"/>
      <c r="C77" s="13">
        <f>SUM(E77:O77)</f>
        <v>3532</v>
      </c>
      <c r="D77" s="13"/>
      <c r="E77" s="13">
        <v>3364</v>
      </c>
      <c r="F77" s="13"/>
      <c r="G77" s="13">
        <v>0</v>
      </c>
      <c r="H77" s="13"/>
      <c r="I77" s="13">
        <v>0</v>
      </c>
      <c r="J77" s="13"/>
      <c r="K77" s="13">
        <v>0</v>
      </c>
      <c r="L77" s="13"/>
      <c r="M77" s="13">
        <v>0</v>
      </c>
      <c r="N77" s="13"/>
      <c r="O77" s="13">
        <v>168</v>
      </c>
    </row>
    <row r="78" spans="1:15" s="3" customFormat="1" ht="13.5" x14ac:dyDescent="0.2">
      <c r="A78" s="21" t="s">
        <v>17</v>
      </c>
      <c r="B78" s="21"/>
      <c r="C78" s="15">
        <f>SUM(E78:O78)</f>
        <v>898</v>
      </c>
      <c r="D78" s="13"/>
      <c r="E78" s="15">
        <v>855</v>
      </c>
      <c r="F78" s="13"/>
      <c r="G78" s="15">
        <v>0</v>
      </c>
      <c r="H78" s="13"/>
      <c r="I78" s="15">
        <v>0</v>
      </c>
      <c r="J78" s="13"/>
      <c r="K78" s="15">
        <v>0</v>
      </c>
      <c r="L78" s="13"/>
      <c r="M78" s="13">
        <v>0</v>
      </c>
      <c r="N78" s="13"/>
      <c r="O78" s="13">
        <v>43</v>
      </c>
    </row>
    <row r="79" spans="1:15" s="3" customFormat="1" ht="13.5" x14ac:dyDescent="0.2">
      <c r="A79" s="21"/>
      <c r="B79" s="21" t="s">
        <v>2</v>
      </c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28"/>
      <c r="N79" s="13"/>
      <c r="O79" s="28"/>
    </row>
    <row r="80" spans="1:15" s="3" customFormat="1" ht="13.5" x14ac:dyDescent="0.2">
      <c r="A80" s="21" t="s">
        <v>21</v>
      </c>
      <c r="B80" s="21" t="s">
        <v>2</v>
      </c>
      <c r="C80" s="15">
        <f>SUM(E80:O80)</f>
        <v>83459</v>
      </c>
      <c r="D80" s="13"/>
      <c r="E80" s="15">
        <f>SUM(E75:E78)</f>
        <v>82753</v>
      </c>
      <c r="F80" s="13"/>
      <c r="G80" s="15">
        <f>SUM(G75:G78)</f>
        <v>0</v>
      </c>
      <c r="H80" s="13"/>
      <c r="I80" s="15">
        <f>SUM(I75:I78)</f>
        <v>0</v>
      </c>
      <c r="J80" s="13"/>
      <c r="K80" s="15">
        <f>SUM(K75:K78)</f>
        <v>0</v>
      </c>
      <c r="L80" s="13"/>
      <c r="M80" s="15">
        <f>SUM(M75:M78)</f>
        <v>0</v>
      </c>
      <c r="N80" s="13"/>
      <c r="O80" s="15">
        <f>SUM(O75:O78)</f>
        <v>706</v>
      </c>
    </row>
    <row r="81" spans="1:15" s="3" customFormat="1" ht="13.5" x14ac:dyDescent="0.2">
      <c r="A81" s="21"/>
      <c r="B81" s="21" t="s">
        <v>2</v>
      </c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</row>
    <row r="82" spans="1:15" s="3" customFormat="1" ht="13.5" x14ac:dyDescent="0.2">
      <c r="A82" s="21" t="s">
        <v>30</v>
      </c>
      <c r="B82" s="21" t="s">
        <v>2</v>
      </c>
      <c r="C82" s="13"/>
      <c r="D82" s="13"/>
      <c r="E82" s="14"/>
      <c r="F82" s="13"/>
      <c r="G82" s="14"/>
      <c r="H82" s="13"/>
      <c r="I82" s="14"/>
      <c r="J82" s="13"/>
      <c r="K82" s="14"/>
      <c r="L82" s="13"/>
      <c r="M82" s="14"/>
      <c r="N82" s="13"/>
      <c r="O82" s="14"/>
    </row>
    <row r="83" spans="1:15" s="3" customFormat="1" ht="13.5" x14ac:dyDescent="0.2">
      <c r="A83" s="21" t="s">
        <v>66</v>
      </c>
      <c r="B83" s="21"/>
      <c r="C83" s="23">
        <f>SUM(E83:O83)</f>
        <v>179842</v>
      </c>
      <c r="D83" s="14"/>
      <c r="E83" s="23">
        <v>0</v>
      </c>
      <c r="F83" s="14"/>
      <c r="G83" s="23">
        <v>0</v>
      </c>
      <c r="H83" s="14"/>
      <c r="I83" s="23">
        <v>0</v>
      </c>
      <c r="J83" s="14"/>
      <c r="K83" s="23">
        <v>179842</v>
      </c>
      <c r="L83" s="14"/>
      <c r="M83" s="23">
        <v>0</v>
      </c>
      <c r="N83" s="14"/>
      <c r="O83" s="23">
        <v>0</v>
      </c>
    </row>
    <row r="84" spans="1:15" s="3" customFormat="1" ht="13.5" x14ac:dyDescent="0.2">
      <c r="A84" s="21"/>
      <c r="B84" s="21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</row>
    <row r="85" spans="1:15" s="3" customFormat="1" ht="13.5" x14ac:dyDescent="0.2">
      <c r="A85" s="21" t="s">
        <v>22</v>
      </c>
      <c r="B85" s="21" t="s">
        <v>2</v>
      </c>
      <c r="C85" s="15">
        <f>SUM(E85:O85)</f>
        <v>179842</v>
      </c>
      <c r="D85" s="13"/>
      <c r="E85" s="15">
        <f>SUM(E83:E84)</f>
        <v>0</v>
      </c>
      <c r="F85" s="13"/>
      <c r="G85" s="15">
        <f>SUM(G83:G84)</f>
        <v>0</v>
      </c>
      <c r="H85" s="13"/>
      <c r="I85" s="15">
        <f>SUM(I83:I84)</f>
        <v>0</v>
      </c>
      <c r="J85" s="13"/>
      <c r="K85" s="15">
        <f>SUM(K83:K84)</f>
        <v>179842</v>
      </c>
      <c r="L85" s="13"/>
      <c r="M85" s="15">
        <f>SUM(M83:M84)</f>
        <v>0</v>
      </c>
      <c r="N85" s="13"/>
      <c r="O85" s="15">
        <f>SUM(O83:O84)</f>
        <v>0</v>
      </c>
    </row>
    <row r="86" spans="1:15" s="3" customFormat="1" ht="13.5" x14ac:dyDescent="0.2">
      <c r="A86" s="21"/>
      <c r="B86" s="21" t="s">
        <v>2</v>
      </c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</row>
    <row r="87" spans="1:15" s="3" customFormat="1" ht="13.5" x14ac:dyDescent="0.2">
      <c r="A87" s="21" t="s">
        <v>32</v>
      </c>
      <c r="B87" s="21" t="s">
        <v>2</v>
      </c>
      <c r="C87" s="15">
        <f>SUM(E87:O87)</f>
        <v>6701487</v>
      </c>
      <c r="D87" s="13"/>
      <c r="E87" s="15">
        <v>0</v>
      </c>
      <c r="F87" s="13"/>
      <c r="G87" s="15">
        <v>0</v>
      </c>
      <c r="H87" s="13"/>
      <c r="I87" s="15">
        <v>0</v>
      </c>
      <c r="J87" s="13"/>
      <c r="K87" s="15">
        <v>6689818</v>
      </c>
      <c r="L87" s="13"/>
      <c r="M87" s="15">
        <v>0</v>
      </c>
      <c r="N87" s="13"/>
      <c r="O87" s="15">
        <v>11669</v>
      </c>
    </row>
    <row r="88" spans="1:15" s="3" customFormat="1" ht="13.5" x14ac:dyDescent="0.2">
      <c r="A88" s="21"/>
      <c r="B88" s="21" t="s">
        <v>2</v>
      </c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</row>
    <row r="89" spans="1:15" s="3" customFormat="1" ht="13.5" x14ac:dyDescent="0.2">
      <c r="A89" s="21" t="s">
        <v>46</v>
      </c>
      <c r="B89" s="21" t="s">
        <v>2</v>
      </c>
      <c r="C89" s="15">
        <f>SUM(E89:O89)</f>
        <v>8869143</v>
      </c>
      <c r="D89" s="13"/>
      <c r="E89" s="15">
        <f>SUM(E43+E62+E72+E80+E85+E87+E50+E55)</f>
        <v>803222</v>
      </c>
      <c r="F89" s="13"/>
      <c r="G89" s="15">
        <f>SUM(G43+G62+G72+G80+G85+G87+G50+G55)</f>
        <v>131991</v>
      </c>
      <c r="H89" s="13"/>
      <c r="I89" s="15">
        <f>SUM(I43+I62+I72+I80+I85+I87+I50+I55)</f>
        <v>81953</v>
      </c>
      <c r="J89" s="13"/>
      <c r="K89" s="15">
        <f>SUM(K43+K62+K72+K80+K85+K87+K50+K55)</f>
        <v>7775170</v>
      </c>
      <c r="L89" s="13"/>
      <c r="M89" s="15">
        <f>SUM(M43+M62+M72+M80+M85+M87+M50+M55)</f>
        <v>61162</v>
      </c>
      <c r="N89" s="13"/>
      <c r="O89" s="15">
        <f>SUM(O43+O62+O72+O80+O85+O87+O50+O55)</f>
        <v>15645</v>
      </c>
    </row>
    <row r="90" spans="1:15" s="3" customFormat="1" ht="13.5" x14ac:dyDescent="0.2">
      <c r="A90" s="21"/>
      <c r="B90" s="21"/>
      <c r="C90" s="14"/>
      <c r="D90" s="13"/>
      <c r="E90" s="14"/>
      <c r="F90" s="13"/>
      <c r="G90" s="14"/>
      <c r="H90" s="13"/>
      <c r="I90" s="14"/>
      <c r="J90" s="13"/>
      <c r="K90" s="14"/>
      <c r="L90" s="13"/>
      <c r="M90" s="14"/>
      <c r="N90" s="13"/>
      <c r="O90" s="14"/>
    </row>
    <row r="91" spans="1:15" s="3" customFormat="1" ht="13.5" x14ac:dyDescent="0.2">
      <c r="A91" s="21" t="s">
        <v>38</v>
      </c>
      <c r="B91" s="21" t="s">
        <v>2</v>
      </c>
      <c r="C91" s="15">
        <f>C89</f>
        <v>8869143</v>
      </c>
      <c r="D91" s="13"/>
      <c r="E91" s="15">
        <f>E89</f>
        <v>803222</v>
      </c>
      <c r="F91" s="13"/>
      <c r="G91" s="15">
        <f>G89</f>
        <v>131991</v>
      </c>
      <c r="H91" s="13"/>
      <c r="I91" s="15">
        <f>I89</f>
        <v>81953</v>
      </c>
      <c r="J91" s="13"/>
      <c r="K91" s="15">
        <f>K89</f>
        <v>7775170</v>
      </c>
      <c r="L91" s="13"/>
      <c r="M91" s="15">
        <f>M89</f>
        <v>61162</v>
      </c>
      <c r="N91" s="13"/>
      <c r="O91" s="15">
        <f>O89</f>
        <v>15645</v>
      </c>
    </row>
    <row r="92" spans="1:15" s="3" customFormat="1" ht="13.5" x14ac:dyDescent="0.2">
      <c r="A92" s="21"/>
      <c r="B92" s="21" t="s">
        <v>2</v>
      </c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</row>
    <row r="93" spans="1:15" s="3" customFormat="1" ht="13.5" x14ac:dyDescent="0.2">
      <c r="A93" s="21" t="s">
        <v>33</v>
      </c>
      <c r="B93" s="21" t="s">
        <v>2</v>
      </c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</row>
    <row r="94" spans="1:15" s="3" customFormat="1" ht="13.5" x14ac:dyDescent="0.2">
      <c r="A94" s="21" t="s">
        <v>34</v>
      </c>
      <c r="B94" s="21" t="s">
        <v>2</v>
      </c>
      <c r="C94" s="13">
        <f>SUM(E94:O94)</f>
        <v>2504129</v>
      </c>
      <c r="D94" s="14"/>
      <c r="E94" s="14">
        <v>1249538</v>
      </c>
      <c r="F94" s="13"/>
      <c r="G94" s="14">
        <v>479113</v>
      </c>
      <c r="H94" s="13"/>
      <c r="I94" s="14">
        <v>205752</v>
      </c>
      <c r="J94" s="13"/>
      <c r="K94" s="14">
        <v>537561</v>
      </c>
      <c r="L94" s="13"/>
      <c r="M94" s="14">
        <v>31540</v>
      </c>
      <c r="N94" s="13"/>
      <c r="O94" s="14">
        <v>625</v>
      </c>
    </row>
    <row r="95" spans="1:15" s="3" customFormat="1" ht="13.5" x14ac:dyDescent="0.2">
      <c r="A95" s="21" t="s">
        <v>50</v>
      </c>
      <c r="B95" s="21"/>
      <c r="C95" s="13"/>
      <c r="D95" s="14"/>
      <c r="E95" s="14"/>
      <c r="F95" s="13"/>
      <c r="G95" s="14"/>
      <c r="H95" s="13"/>
      <c r="I95" s="14"/>
      <c r="J95" s="13"/>
      <c r="K95" s="14"/>
      <c r="L95" s="13"/>
      <c r="M95" s="14"/>
      <c r="N95" s="13"/>
      <c r="O95" s="14"/>
    </row>
    <row r="96" spans="1:15" s="3" customFormat="1" ht="13.5" x14ac:dyDescent="0.2">
      <c r="A96" s="21" t="s">
        <v>51</v>
      </c>
      <c r="B96" s="21"/>
      <c r="C96" s="13">
        <f>SUM(E96:O96)</f>
        <v>302805</v>
      </c>
      <c r="D96" s="14"/>
      <c r="E96" s="14">
        <v>0</v>
      </c>
      <c r="F96" s="13"/>
      <c r="G96" s="14">
        <v>0</v>
      </c>
      <c r="H96" s="13"/>
      <c r="I96" s="14">
        <v>0</v>
      </c>
      <c r="J96" s="13"/>
      <c r="K96" s="14">
        <v>302805</v>
      </c>
      <c r="L96" s="13"/>
      <c r="M96" s="14">
        <v>0</v>
      </c>
      <c r="N96" s="13"/>
      <c r="O96" s="14">
        <v>0</v>
      </c>
    </row>
    <row r="97" spans="1:15" s="4" customFormat="1" ht="13.5" x14ac:dyDescent="0.2">
      <c r="A97" s="24" t="s">
        <v>49</v>
      </c>
      <c r="B97" s="24"/>
      <c r="C97" s="13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</row>
    <row r="98" spans="1:15" s="3" customFormat="1" ht="13.5" x14ac:dyDescent="0.2">
      <c r="A98" s="21" t="s">
        <v>37</v>
      </c>
      <c r="B98" s="21"/>
      <c r="C98" s="15">
        <f>SUM(E98:O98)</f>
        <v>24358</v>
      </c>
      <c r="D98" s="14"/>
      <c r="E98" s="15">
        <v>0</v>
      </c>
      <c r="F98" s="13"/>
      <c r="G98" s="15">
        <v>0</v>
      </c>
      <c r="H98" s="13"/>
      <c r="I98" s="15">
        <v>0</v>
      </c>
      <c r="J98" s="13"/>
      <c r="K98" s="15">
        <v>24358</v>
      </c>
      <c r="L98" s="13"/>
      <c r="M98" s="15">
        <v>0</v>
      </c>
      <c r="N98" s="13"/>
      <c r="O98" s="15">
        <v>0</v>
      </c>
    </row>
    <row r="99" spans="1:15" s="3" customFormat="1" ht="13.5" x14ac:dyDescent="0.2">
      <c r="A99" s="21"/>
      <c r="B99" s="21" t="s">
        <v>2</v>
      </c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</row>
    <row r="100" spans="1:15" s="3" customFormat="1" ht="13.5" x14ac:dyDescent="0.2">
      <c r="A100" s="21" t="s">
        <v>23</v>
      </c>
      <c r="B100" s="21" t="s">
        <v>2</v>
      </c>
      <c r="C100" s="15">
        <f>SUM(E100:O100)</f>
        <v>2831292</v>
      </c>
      <c r="D100" s="13"/>
      <c r="E100" s="15">
        <f>SUM(E94:E99)</f>
        <v>1249538</v>
      </c>
      <c r="F100" s="13"/>
      <c r="G100" s="15">
        <f>SUM(G94:G99)</f>
        <v>479113</v>
      </c>
      <c r="H100" s="13"/>
      <c r="I100" s="15">
        <f>SUM(I94:I99)</f>
        <v>205752</v>
      </c>
      <c r="J100" s="13"/>
      <c r="K100" s="15">
        <f>SUM(K94:K99)</f>
        <v>864724</v>
      </c>
      <c r="L100" s="13"/>
      <c r="M100" s="15">
        <f>SUM(M94:M99)</f>
        <v>31540</v>
      </c>
      <c r="N100" s="13"/>
      <c r="O100" s="15">
        <f>SUM(O94:O99)</f>
        <v>625</v>
      </c>
    </row>
    <row r="101" spans="1:15" s="3" customFormat="1" ht="13.5" x14ac:dyDescent="0.2">
      <c r="A101" s="21"/>
      <c r="B101" s="21" t="s">
        <v>2</v>
      </c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</row>
    <row r="102" spans="1:15" s="3" customFormat="1" ht="14.25" thickBot="1" x14ac:dyDescent="0.25">
      <c r="A102" s="21" t="s">
        <v>24</v>
      </c>
      <c r="B102" s="21" t="s">
        <v>2</v>
      </c>
      <c r="C102" s="26">
        <f>C100+C91</f>
        <v>11700435</v>
      </c>
      <c r="D102" s="13"/>
      <c r="E102" s="25">
        <f>E91+E100</f>
        <v>2052760</v>
      </c>
      <c r="F102" s="13"/>
      <c r="G102" s="25">
        <f>G91+G100</f>
        <v>611104</v>
      </c>
      <c r="H102" s="13"/>
      <c r="I102" s="25">
        <f>I91+I100</f>
        <v>287705</v>
      </c>
      <c r="J102" s="13"/>
      <c r="K102" s="25">
        <f>K91+K100</f>
        <v>8639894</v>
      </c>
      <c r="L102" s="13"/>
      <c r="M102" s="25">
        <f>M91+M100</f>
        <v>92702</v>
      </c>
      <c r="N102" s="13"/>
      <c r="O102" s="25">
        <f>O91+O100</f>
        <v>16270</v>
      </c>
    </row>
    <row r="103" spans="1:15" ht="14.25" thickTop="1" x14ac:dyDescent="0.2">
      <c r="A103" s="17"/>
      <c r="B103" s="17" t="s">
        <v>2</v>
      </c>
      <c r="C103" s="30">
        <v>11700434.51</v>
      </c>
      <c r="D103" s="30"/>
      <c r="E103" s="30">
        <v>2052759.74</v>
      </c>
      <c r="F103" s="30"/>
      <c r="G103" s="30">
        <v>611103.59</v>
      </c>
      <c r="H103" s="30"/>
      <c r="I103" s="30">
        <v>287705.25</v>
      </c>
      <c r="J103" s="30"/>
      <c r="K103" s="30">
        <v>8639893.8599999994</v>
      </c>
      <c r="L103" s="30"/>
      <c r="M103" s="30">
        <v>92701.58</v>
      </c>
      <c r="N103" s="30"/>
      <c r="O103" s="30">
        <v>16270.49</v>
      </c>
    </row>
    <row r="104" spans="1:15" x14ac:dyDescent="0.2">
      <c r="C104" s="2">
        <f>C103-C102</f>
        <v>-0.49000000022351742</v>
      </c>
      <c r="D104" s="2"/>
      <c r="E104" s="2">
        <f>E103-E102</f>
        <v>-0.26000000000931323</v>
      </c>
      <c r="F104" s="2"/>
      <c r="G104" s="2">
        <f>G103-G102</f>
        <v>-0.41000000003259629</v>
      </c>
      <c r="H104" s="2"/>
      <c r="I104" s="2">
        <f>I103-I102</f>
        <v>0.25</v>
      </c>
      <c r="J104" s="2"/>
      <c r="K104" s="2">
        <f>K103-K102</f>
        <v>-0.14000000059604645</v>
      </c>
      <c r="L104" s="2"/>
      <c r="M104" s="2">
        <f>M103-M102</f>
        <v>-0.41999999999825377</v>
      </c>
      <c r="N104" s="2"/>
      <c r="O104" s="2">
        <f>O103-O102</f>
        <v>0.48999999999978172</v>
      </c>
    </row>
    <row r="105" spans="1:15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3:15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3:15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3:15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3:15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3:15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3:15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3:15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3:15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3:15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3:15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3:15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3:15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3:15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3:15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3:15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3:15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3:15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3:15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3:15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3:15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3:15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3:15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3:15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3:15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3:15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3:15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</row>
    <row r="139" spans="3:15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3:15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3:15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3:15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3:15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3:15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3:15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3:15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3:15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3:15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3:15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3:15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3:15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3:15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3:15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3:15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3:15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3:15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3:15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3:15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3:15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3:15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3:15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</row>
    <row r="162" spans="3:15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</row>
    <row r="163" spans="3:15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</row>
    <row r="164" spans="3:15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 spans="3:15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</row>
    <row r="166" spans="3:15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</row>
    <row r="167" spans="3:15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</row>
    <row r="168" spans="3:15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</row>
    <row r="169" spans="3:15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</row>
    <row r="170" spans="3:15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 spans="3:15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3:15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</row>
    <row r="173" spans="3:15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</row>
    <row r="174" spans="3:15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</row>
  </sheetData>
  <phoneticPr fontId="0" type="noConversion"/>
  <conditionalFormatting sqref="A13:O102">
    <cfRule type="expression" dxfId="0" priority="2" stopIfTrue="1">
      <formula>MOD(ROW(),2)=1</formula>
    </cfRule>
  </conditionalFormatting>
  <printOptions horizontalCentered="1"/>
  <pageMargins left="0.25" right="0.25" top="0.4" bottom="0.4" header="0.25" footer="0.25"/>
  <pageSetup scale="96" fitToHeight="0" orientation="landscape" horizontalDpi="2400" verticalDpi="2400" r:id="rId1"/>
  <headerFooter alignWithMargins="0">
    <oddFooter>&amp;R&amp;"Goudy Old Style,Regular"Page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Analysis C2B</vt:lpstr>
      <vt:lpstr>'Analysis C2B'!Print_Area</vt:lpstr>
      <vt:lpstr>'Analysis C2B'!Print_Titles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Analysis C-2B</dc:title>
  <dc:subject>Current Restricted Expenditures</dc:subject>
  <dc:creator>Accounting Services</dc:creator>
  <cp:keywords>FY 97 Financial Statements</cp:keywords>
  <cp:lastModifiedBy>Danita C King</cp:lastModifiedBy>
  <cp:lastPrinted>2017-08-17T19:04:19Z</cp:lastPrinted>
  <dcterms:created xsi:type="dcterms:W3CDTF">1999-07-27T20:04:03Z</dcterms:created>
  <dcterms:modified xsi:type="dcterms:W3CDTF">2020-03-05T21:26:23Z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1660377656</vt:i4>
  </property>
  <property fmtid="{D5CDD505-2E9C-101B-9397-08002B2CF9AE}" pid="3" name="_EmailSubject">
    <vt:lpwstr>LSUA Analysis C-2B1</vt:lpwstr>
  </property>
  <property fmtid="{D5CDD505-2E9C-101B-9397-08002B2CF9AE}" pid="4" name="_AuthorEmail">
    <vt:lpwstr>randallw@lsua.edu</vt:lpwstr>
  </property>
  <property fmtid="{D5CDD505-2E9C-101B-9397-08002B2CF9AE}" pid="5" name="_AuthorEmailDisplayName">
    <vt:lpwstr>Randal Williamson</vt:lpwstr>
  </property>
  <property fmtid="{D5CDD505-2E9C-101B-9397-08002B2CF9AE}" pid="6" name="_PreviousAdHocReviewCycleID">
    <vt:i4>712055042</vt:i4>
  </property>
  <property fmtid="{D5CDD505-2E9C-101B-9397-08002B2CF9AE}" pid="7" name="_ReviewingToolsShownOnce">
    <vt:lpwstr/>
  </property>
</Properties>
</file>