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2120" windowHeight="8325"/>
  </bookViews>
  <sheets>
    <sheet name="2015 C-2B" sheetId="2" r:id="rId1"/>
  </sheets>
  <definedNames>
    <definedName name="_Order1" hidden="1">255</definedName>
    <definedName name="_Regression_Int" localSheetId="0" hidden="1">1</definedName>
    <definedName name="_xlnm.Print_Area" localSheetId="0">'2015 C-2B'!$A$15:$T$139</definedName>
    <definedName name="Print_Area_MI" localSheetId="0">'2015 C-2B'!$A$15:$T$137</definedName>
    <definedName name="_xlnm.Print_Titles" localSheetId="0">'2015 C-2B'!$1:$14</definedName>
    <definedName name="Print_Titles_MI" localSheetId="0">'2015 C-2B'!$2:$14</definedName>
  </definedNames>
  <calcPr calcId="152511" calcOnSave="0"/>
</workbook>
</file>

<file path=xl/calcChain.xml><?xml version="1.0" encoding="utf-8"?>
<calcChain xmlns="http://schemas.openxmlformats.org/spreadsheetml/2006/main">
  <c r="T24" i="2" l="1"/>
  <c r="R24" i="2"/>
  <c r="P24" i="2"/>
  <c r="N24" i="2"/>
  <c r="L24" i="2"/>
  <c r="J24" i="2"/>
  <c r="H24" i="2"/>
  <c r="F24" i="2"/>
  <c r="N18" i="2"/>
  <c r="R77" i="2" l="1"/>
  <c r="R128" i="2"/>
  <c r="N137" i="2"/>
  <c r="N136" i="2"/>
  <c r="N132" i="2"/>
  <c r="N133" i="2" s="1"/>
  <c r="N131" i="2"/>
  <c r="N127" i="2"/>
  <c r="N126" i="2"/>
  <c r="N123" i="2"/>
  <c r="N122" i="2"/>
  <c r="N117" i="2"/>
  <c r="N118" i="2"/>
  <c r="N116" i="2"/>
  <c r="N110" i="2"/>
  <c r="N111" i="2"/>
  <c r="N112" i="2"/>
  <c r="N113" i="2"/>
  <c r="N109" i="2"/>
  <c r="N99" i="2"/>
  <c r="N100" i="2"/>
  <c r="N101" i="2"/>
  <c r="N102" i="2"/>
  <c r="N103" i="2"/>
  <c r="N104" i="2"/>
  <c r="N105" i="2"/>
  <c r="N98" i="2"/>
  <c r="N92" i="2"/>
  <c r="N93" i="2"/>
  <c r="N94" i="2"/>
  <c r="N91" i="2"/>
  <c r="N88" i="2"/>
  <c r="N87" i="2"/>
  <c r="N81" i="2"/>
  <c r="N82" i="2"/>
  <c r="N83" i="2"/>
  <c r="N84" i="2"/>
  <c r="N80" i="2"/>
  <c r="N72" i="2"/>
  <c r="N73" i="2"/>
  <c r="N74" i="2"/>
  <c r="N75" i="2"/>
  <c r="N76" i="2"/>
  <c r="N71" i="2"/>
  <c r="N67" i="2"/>
  <c r="N64" i="2"/>
  <c r="N63" i="2"/>
  <c r="N60" i="2"/>
  <c r="N50" i="2"/>
  <c r="N51" i="2"/>
  <c r="N52" i="2"/>
  <c r="N53" i="2"/>
  <c r="N54" i="2"/>
  <c r="N55" i="2"/>
  <c r="N49" i="2"/>
  <c r="N46" i="2"/>
  <c r="N41" i="2"/>
  <c r="N42" i="2"/>
  <c r="N43" i="2"/>
  <c r="N44" i="2"/>
  <c r="N45" i="2"/>
  <c r="N40" i="2"/>
  <c r="N37" i="2"/>
  <c r="N38" i="2" s="1"/>
  <c r="N36" i="2"/>
  <c r="N33" i="2"/>
  <c r="N27" i="2"/>
  <c r="N28" i="2"/>
  <c r="N29" i="2"/>
  <c r="N30" i="2"/>
  <c r="N26" i="2"/>
  <c r="H47" i="2"/>
  <c r="J47" i="2"/>
  <c r="L47" i="2"/>
  <c r="N47" i="2"/>
  <c r="P47" i="2"/>
  <c r="R47" i="2"/>
  <c r="T47" i="2"/>
  <c r="F47" i="2"/>
  <c r="F77" i="2"/>
  <c r="J77" i="2"/>
  <c r="H77" i="2"/>
  <c r="J31" i="2"/>
  <c r="P95" i="2"/>
  <c r="N19" i="2"/>
  <c r="N20" i="2"/>
  <c r="P119" i="2"/>
  <c r="L119" i="2"/>
  <c r="J119" i="2"/>
  <c r="H119" i="2"/>
  <c r="H120" i="2" s="1"/>
  <c r="F119" i="2"/>
  <c r="F120" i="2" s="1"/>
  <c r="F114" i="2"/>
  <c r="J114" i="2"/>
  <c r="H114" i="2"/>
  <c r="R114" i="2"/>
  <c r="R120" i="2" s="1"/>
  <c r="T114" i="2"/>
  <c r="P114" i="2"/>
  <c r="L114" i="2"/>
  <c r="P85" i="2"/>
  <c r="N21" i="2"/>
  <c r="N22" i="2"/>
  <c r="N23" i="2"/>
  <c r="T124" i="2"/>
  <c r="R124" i="2"/>
  <c r="P124" i="2"/>
  <c r="L124" i="2"/>
  <c r="J124" i="2"/>
  <c r="H124" i="2"/>
  <c r="F124" i="2"/>
  <c r="R119" i="2"/>
  <c r="T119" i="2"/>
  <c r="T120" i="2" s="1"/>
  <c r="F85" i="2"/>
  <c r="H85" i="2"/>
  <c r="J85" i="2"/>
  <c r="L85" i="2"/>
  <c r="R85" i="2"/>
  <c r="T85" i="2"/>
  <c r="T133" i="2"/>
  <c r="R133" i="2"/>
  <c r="P133" i="2"/>
  <c r="L133" i="2"/>
  <c r="J133" i="2"/>
  <c r="H133" i="2"/>
  <c r="F133" i="2"/>
  <c r="J61" i="2"/>
  <c r="T65" i="2"/>
  <c r="R65" i="2"/>
  <c r="P65" i="2"/>
  <c r="L65" i="2"/>
  <c r="J65" i="2"/>
  <c r="H65" i="2"/>
  <c r="F65" i="2"/>
  <c r="T34" i="2"/>
  <c r="R34" i="2"/>
  <c r="P34" i="2"/>
  <c r="L34" i="2"/>
  <c r="J34" i="2"/>
  <c r="H34" i="2"/>
  <c r="F34" i="2"/>
  <c r="T138" i="2"/>
  <c r="R138" i="2"/>
  <c r="L138" i="2"/>
  <c r="J138" i="2"/>
  <c r="H138" i="2"/>
  <c r="F138" i="2"/>
  <c r="P138" i="2"/>
  <c r="T128" i="2"/>
  <c r="P128" i="2"/>
  <c r="L128" i="2"/>
  <c r="J128" i="2"/>
  <c r="H128" i="2"/>
  <c r="F128" i="2"/>
  <c r="R106" i="2"/>
  <c r="J106" i="2"/>
  <c r="H106" i="2"/>
  <c r="F106" i="2"/>
  <c r="T106" i="2"/>
  <c r="P106" i="2"/>
  <c r="L106" i="2"/>
  <c r="T95" i="2"/>
  <c r="R95" i="2"/>
  <c r="L95" i="2"/>
  <c r="J95" i="2"/>
  <c r="H95" i="2"/>
  <c r="F95" i="2"/>
  <c r="T89" i="2"/>
  <c r="R89" i="2"/>
  <c r="L89" i="2"/>
  <c r="J89" i="2"/>
  <c r="H89" i="2"/>
  <c r="H96" i="2" s="1"/>
  <c r="F89" i="2"/>
  <c r="P89" i="2"/>
  <c r="T77" i="2"/>
  <c r="L77" i="2"/>
  <c r="R68" i="2"/>
  <c r="R69" i="2" s="1"/>
  <c r="L68" i="2"/>
  <c r="J68" i="2"/>
  <c r="H68" i="2"/>
  <c r="H69" i="2" s="1"/>
  <c r="F68" i="2"/>
  <c r="P68" i="2"/>
  <c r="T61" i="2"/>
  <c r="R61" i="2"/>
  <c r="L61" i="2"/>
  <c r="H61" i="2"/>
  <c r="F61" i="2"/>
  <c r="N61" i="2" s="1"/>
  <c r="P61" i="2"/>
  <c r="T56" i="2"/>
  <c r="L56" i="2"/>
  <c r="R56" i="2"/>
  <c r="P56" i="2"/>
  <c r="J56" i="2"/>
  <c r="H56" i="2"/>
  <c r="F56" i="2"/>
  <c r="T38" i="2"/>
  <c r="R38" i="2"/>
  <c r="L38" i="2"/>
  <c r="J38" i="2"/>
  <c r="H38" i="2"/>
  <c r="F38" i="2"/>
  <c r="P38" i="2"/>
  <c r="T31" i="2"/>
  <c r="R31" i="2"/>
  <c r="L31" i="2"/>
  <c r="H31" i="2"/>
  <c r="F31" i="2"/>
  <c r="P31" i="2"/>
  <c r="N65" i="2"/>
  <c r="L120" i="2"/>
  <c r="N138" i="2"/>
  <c r="P77" i="2"/>
  <c r="L69" i="2"/>
  <c r="T68" i="2"/>
  <c r="T69" i="2" s="1"/>
  <c r="N119" i="2"/>
  <c r="J96" i="2"/>
  <c r="N56" i="2"/>
  <c r="F69" i="2"/>
  <c r="P120" i="2"/>
  <c r="N34" i="2"/>
  <c r="N68" i="2"/>
  <c r="N128" i="2" l="1"/>
  <c r="N124" i="2"/>
  <c r="J120" i="2"/>
  <c r="N114" i="2"/>
  <c r="N120" i="2" s="1"/>
  <c r="N106" i="2"/>
  <c r="P96" i="2"/>
  <c r="L96" i="2"/>
  <c r="T96" i="2"/>
  <c r="F96" i="2"/>
  <c r="N89" i="2"/>
  <c r="N85" i="2"/>
  <c r="R96" i="2"/>
  <c r="N96" i="2"/>
  <c r="N77" i="2"/>
  <c r="N69" i="2"/>
  <c r="J69" i="2"/>
  <c r="P69" i="2"/>
  <c r="T57" i="2"/>
  <c r="R57" i="2"/>
  <c r="N31" i="2"/>
  <c r="H57" i="2"/>
  <c r="H129" i="2" s="1"/>
  <c r="H134" i="2" s="1"/>
  <c r="H139" i="2" s="1"/>
  <c r="T129" i="2"/>
  <c r="T134" i="2" s="1"/>
  <c r="T139" i="2" s="1"/>
  <c r="N57" i="2"/>
  <c r="P57" i="2"/>
  <c r="L57" i="2"/>
  <c r="J57" i="2"/>
  <c r="J129" i="2" s="1"/>
  <c r="J134" i="2" s="1"/>
  <c r="J139" i="2" s="1"/>
  <c r="F57" i="2"/>
  <c r="F129" i="2" s="1"/>
  <c r="F134" i="2" s="1"/>
  <c r="F139" i="2" s="1"/>
  <c r="N95" i="2"/>
  <c r="P129" i="2" l="1"/>
  <c r="P134" i="2" s="1"/>
  <c r="P139" i="2" s="1"/>
  <c r="L129" i="2"/>
  <c r="L134" i="2" s="1"/>
  <c r="L139" i="2" s="1"/>
  <c r="R129" i="2"/>
  <c r="R134" i="2" s="1"/>
  <c r="R139" i="2" s="1"/>
  <c r="N129" i="2"/>
  <c r="N134" i="2" s="1"/>
  <c r="N139" i="2" s="1"/>
</calcChain>
</file>

<file path=xl/sharedStrings.xml><?xml version="1.0" encoding="utf-8"?>
<sst xmlns="http://schemas.openxmlformats.org/spreadsheetml/2006/main" count="142" uniqueCount="120">
  <si>
    <t>Indirect</t>
  </si>
  <si>
    <t>State and</t>
  </si>
  <si>
    <t>Personal</t>
  </si>
  <si>
    <t>Cost</t>
  </si>
  <si>
    <t>Local</t>
  </si>
  <si>
    <t>Federal</t>
  </si>
  <si>
    <t>Private</t>
  </si>
  <si>
    <t>Other</t>
  </si>
  <si>
    <t>Total</t>
  </si>
  <si>
    <t>Services</t>
  </si>
  <si>
    <t>Support</t>
  </si>
  <si>
    <t>Recovered</t>
  </si>
  <si>
    <t>Educational and General:</t>
  </si>
  <si>
    <t>Instruction - -</t>
  </si>
  <si>
    <t>Business administration -</t>
  </si>
  <si>
    <t>Education -</t>
  </si>
  <si>
    <t>Continuing education -</t>
  </si>
  <si>
    <t>Liberal arts -</t>
  </si>
  <si>
    <t>Science -</t>
  </si>
  <si>
    <t>Research - -</t>
  </si>
  <si>
    <t>Sciences -</t>
  </si>
  <si>
    <t>Public service - -</t>
  </si>
  <si>
    <t>Academic support - -</t>
  </si>
  <si>
    <t>Academic administration -</t>
  </si>
  <si>
    <t>Library -</t>
  </si>
  <si>
    <t>Academic services -</t>
  </si>
  <si>
    <t>Student services - -</t>
  </si>
  <si>
    <t>Institutional support - -</t>
  </si>
  <si>
    <t>General administration -</t>
  </si>
  <si>
    <t>General institutional -</t>
  </si>
  <si>
    <t>Operation and Maintenance of Plant- -</t>
  </si>
  <si>
    <t>Scholarships and fellowships- -</t>
  </si>
  <si>
    <t>Auxiliary Enterprises:</t>
  </si>
  <si>
    <t>Totals</t>
  </si>
  <si>
    <t>Economics and finance</t>
  </si>
  <si>
    <t>Management and marketing</t>
  </si>
  <si>
    <t>Total business administration</t>
  </si>
  <si>
    <t>College workstudy</t>
  </si>
  <si>
    <t>Fine arts/foreign languages/humanities</t>
  </si>
  <si>
    <t>History/social science</t>
  </si>
  <si>
    <t>Total liberal arts</t>
  </si>
  <si>
    <t>Biological science</t>
  </si>
  <si>
    <t>Chemistry/physics</t>
  </si>
  <si>
    <t>Total science</t>
  </si>
  <si>
    <t>Total instruction</t>
  </si>
  <si>
    <t>Center for business research</t>
  </si>
  <si>
    <t>Total Education</t>
  </si>
  <si>
    <t>Conferences and institutes</t>
  </si>
  <si>
    <t>Total academic administration</t>
  </si>
  <si>
    <t>Administration</t>
  </si>
  <si>
    <t>Total library</t>
  </si>
  <si>
    <t>Computer center</t>
  </si>
  <si>
    <t>Pioneer heritage center</t>
  </si>
  <si>
    <t>Museum of life science</t>
  </si>
  <si>
    <t>Total academic services</t>
  </si>
  <si>
    <t>Student government association</t>
  </si>
  <si>
    <t>Student Organzation Council</t>
  </si>
  <si>
    <t>Total student service</t>
  </si>
  <si>
    <t>Total general administration</t>
  </si>
  <si>
    <t>Development</t>
  </si>
  <si>
    <t>Total general institutional</t>
  </si>
  <si>
    <t>Total institutional support</t>
  </si>
  <si>
    <t xml:space="preserve">Total Operation and Maintenance of Plant </t>
  </si>
  <si>
    <t>Fellowships</t>
  </si>
  <si>
    <t>Scholarships</t>
  </si>
  <si>
    <t>Total scholarships and fellowships</t>
  </si>
  <si>
    <t>Total auxiliary enterprises</t>
  </si>
  <si>
    <t>Source</t>
  </si>
  <si>
    <t>Object</t>
  </si>
  <si>
    <t>College of science</t>
  </si>
  <si>
    <t>College of business</t>
  </si>
  <si>
    <t>Accounting</t>
  </si>
  <si>
    <t>College of education</t>
  </si>
  <si>
    <t>Health and physical education</t>
  </si>
  <si>
    <t xml:space="preserve">Total education </t>
  </si>
  <si>
    <t>College of liberal arts</t>
  </si>
  <si>
    <t>Communication</t>
  </si>
  <si>
    <t>Institue for human services</t>
  </si>
  <si>
    <t>Computer science</t>
  </si>
  <si>
    <t>Mathematics</t>
  </si>
  <si>
    <t>Total sciences</t>
  </si>
  <si>
    <t>Total research</t>
  </si>
  <si>
    <t>Public radio station</t>
  </si>
  <si>
    <t>Total public service</t>
  </si>
  <si>
    <t>Counseling services</t>
  </si>
  <si>
    <t>Intramural sports</t>
  </si>
  <si>
    <t>Campus police</t>
  </si>
  <si>
    <t>Total educational and gen. expend</t>
  </si>
  <si>
    <t>Expenditures</t>
  </si>
  <si>
    <t>Total continuing education</t>
  </si>
  <si>
    <t xml:space="preserve">Total academic support </t>
  </si>
  <si>
    <t>Education</t>
  </si>
  <si>
    <t>Psychology</t>
  </si>
  <si>
    <t>College of sciences -</t>
  </si>
  <si>
    <t>English</t>
  </si>
  <si>
    <t>Animation and visual effects</t>
  </si>
  <si>
    <t>ANALYSIS C-2B</t>
  </si>
  <si>
    <t>Current Restricted Fund Expenditures</t>
  </si>
  <si>
    <t>Consortium of insurance</t>
  </si>
  <si>
    <t>General Instruction -</t>
  </si>
  <si>
    <t>Instructional Support</t>
  </si>
  <si>
    <t>Total general instruction</t>
  </si>
  <si>
    <t>Online Fee</t>
  </si>
  <si>
    <t>Kinesiology and health science</t>
  </si>
  <si>
    <t>Facility Services</t>
  </si>
  <si>
    <t>Nursing Program</t>
  </si>
  <si>
    <t>Teaching, learning, &amp; technology center</t>
  </si>
  <si>
    <t>Student activities</t>
  </si>
  <si>
    <t>Student affairs</t>
  </si>
  <si>
    <t>Career center</t>
  </si>
  <si>
    <t>Accounting services</t>
  </si>
  <si>
    <t>I T services</t>
  </si>
  <si>
    <t>Non-mandatory transfers- -</t>
  </si>
  <si>
    <t>Plant funds</t>
  </si>
  <si>
    <t>Others</t>
  </si>
  <si>
    <t>Total transfers</t>
  </si>
  <si>
    <t>Academic affairs</t>
  </si>
  <si>
    <t>Business affairs</t>
  </si>
  <si>
    <t>Grounds - Parking</t>
  </si>
  <si>
    <t>For the year ended June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</si>
</sst>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_)"/>
    <numFmt numFmtId="165" formatCode="_(* #,##0_);_(* \(#,##0\);_(* &quot;-&quot;??_);_(@_)"/>
  </numFmts>
  <fonts count="9" x14ac:knownFonts="1">
    <font>
      <sz val="12"/>
      <name val="Helv"/>
    </font>
    <font>
      <sz val="10"/>
      <name val="Arial"/>
      <family val="2"/>
    </font>
    <font>
      <sz val="9"/>
      <name val="Arial"/>
      <family val="2"/>
    </font>
    <font>
      <b/>
      <sz val="9"/>
      <color indexed="20"/>
      <name val="Arial"/>
      <family val="2"/>
    </font>
    <font>
      <b/>
      <sz val="12"/>
      <name val="Goudy Old Style"/>
      <family val="1"/>
    </font>
    <font>
      <b/>
      <sz val="12"/>
      <color indexed="20"/>
      <name val="Goudy Old Style"/>
      <family val="1"/>
    </font>
    <font>
      <b/>
      <sz val="10"/>
      <color indexed="12"/>
      <name val="Goudy Old Style"/>
      <family val="1"/>
    </font>
    <font>
      <sz val="10"/>
      <name val="Goudy Old Style"/>
      <family val="1"/>
    </font>
    <font>
      <sz val="9"/>
      <name val="Goudy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37">
    <xf numFmtId="37" fontId="0" fillId="0" borderId="0" xfId="0"/>
    <xf numFmtId="37" fontId="2" fillId="0" borderId="0" xfId="0" applyFont="1" applyAlignment="1">
      <alignment vertical="center"/>
    </xf>
    <xf numFmtId="37" fontId="2" fillId="0" borderId="0" xfId="0" applyFont="1" applyBorder="1" applyAlignment="1">
      <alignment vertical="center"/>
    </xf>
    <xf numFmtId="37" fontId="2" fillId="0" borderId="0" xfId="0" applyFont="1" applyAlignment="1" applyProtection="1">
      <alignment horizontal="left" vertical="center"/>
    </xf>
    <xf numFmtId="164" fontId="2" fillId="0" borderId="0" xfId="0" applyNumberFormat="1" applyFont="1" applyAlignment="1" applyProtection="1">
      <alignment vertical="center"/>
    </xf>
    <xf numFmtId="165" fontId="2" fillId="0" borderId="0" xfId="1" applyNumberFormat="1" applyFont="1" applyAlignment="1" applyProtection="1">
      <alignment vertical="center"/>
    </xf>
    <xf numFmtId="165" fontId="2" fillId="0" borderId="0" xfId="1" applyNumberFormat="1" applyFont="1" applyAlignment="1">
      <alignment vertical="center"/>
    </xf>
    <xf numFmtId="165" fontId="2" fillId="0" borderId="0" xfId="1" applyNumberFormat="1" applyFont="1" applyAlignment="1" applyProtection="1">
      <alignment horizontal="fill" vertical="center"/>
    </xf>
    <xf numFmtId="37" fontId="2" fillId="0" borderId="0" xfId="0" applyFont="1" applyFill="1" applyBorder="1" applyAlignment="1">
      <alignment vertical="center"/>
    </xf>
    <xf numFmtId="37" fontId="3" fillId="0" borderId="0" xfId="0" applyFont="1" applyFill="1" applyBorder="1" applyAlignment="1" applyProtection="1">
      <alignment horizontal="center" vertical="center"/>
    </xf>
    <xf numFmtId="37" fontId="3" fillId="0" borderId="0" xfId="0" applyFont="1" applyFill="1" applyBorder="1" applyAlignment="1">
      <alignment vertical="center"/>
    </xf>
    <xf numFmtId="37" fontId="3" fillId="0" borderId="0" xfId="0" applyFont="1" applyFill="1" applyBorder="1" applyAlignment="1" applyProtection="1">
      <alignment horizontal="right" vertical="center"/>
    </xf>
    <xf numFmtId="164" fontId="2" fillId="0" borderId="0" xfId="0" applyNumberFormat="1" applyFont="1" applyFill="1" applyBorder="1" applyAlignment="1" applyProtection="1">
      <alignment vertical="center"/>
    </xf>
    <xf numFmtId="165" fontId="6" fillId="0" borderId="0" xfId="1" applyNumberFormat="1" applyFont="1" applyFill="1" applyAlignment="1" applyProtection="1">
      <alignment horizontal="right"/>
      <protection locked="0"/>
    </xf>
    <xf numFmtId="165" fontId="6" fillId="0" borderId="0" xfId="1" applyNumberFormat="1" applyFont="1" applyFill="1" applyAlignment="1" applyProtection="1">
      <protection locked="0"/>
    </xf>
    <xf numFmtId="37" fontId="7" fillId="0" borderId="0" xfId="0" applyFont="1" applyFill="1" applyAlignment="1">
      <alignment vertical="center"/>
    </xf>
    <xf numFmtId="37" fontId="7" fillId="0" borderId="0" xfId="0" applyFont="1" applyFill="1" applyBorder="1" applyAlignment="1">
      <alignment vertical="center"/>
    </xf>
    <xf numFmtId="165" fontId="7" fillId="0" borderId="0" xfId="1" applyNumberFormat="1" applyFont="1" applyFill="1" applyAlignment="1">
      <alignment vertical="center"/>
    </xf>
    <xf numFmtId="37" fontId="8" fillId="0" borderId="0" xfId="0" applyFont="1" applyFill="1" applyAlignment="1">
      <alignment vertical="center"/>
    </xf>
    <xf numFmtId="37" fontId="8" fillId="0" borderId="1" xfId="0" applyFont="1" applyFill="1" applyBorder="1" applyAlignment="1" applyProtection="1">
      <alignment horizontal="centerContinuous" vertical="center"/>
    </xf>
    <xf numFmtId="37" fontId="8" fillId="0" borderId="1" xfId="0" applyFont="1" applyFill="1" applyBorder="1" applyAlignment="1">
      <alignment horizontal="centerContinuous" vertical="center"/>
    </xf>
    <xf numFmtId="37" fontId="8" fillId="0" borderId="0" xfId="0" applyFont="1" applyFill="1" applyAlignment="1" applyProtection="1">
      <alignment horizontal="center" vertical="center"/>
    </xf>
    <xf numFmtId="37" fontId="8" fillId="0" borderId="1" xfId="0" applyFont="1" applyFill="1" applyBorder="1" applyAlignment="1" applyProtection="1">
      <alignment horizontal="center" vertical="center"/>
    </xf>
    <xf numFmtId="37" fontId="8" fillId="0" borderId="0" xfId="0" applyFont="1" applyFill="1" applyAlignment="1" applyProtection="1">
      <alignment horizontal="fill" vertical="center"/>
    </xf>
    <xf numFmtId="37" fontId="8" fillId="0" borderId="0" xfId="0" applyFont="1" applyFill="1" applyAlignment="1" applyProtection="1">
      <alignment horizontal="left" vertical="center"/>
    </xf>
    <xf numFmtId="165" fontId="8" fillId="0" borderId="0" xfId="1" applyNumberFormat="1" applyFont="1" applyFill="1" applyAlignment="1" applyProtection="1">
      <alignment horizontal="right" vertical="center"/>
      <protection locked="0"/>
    </xf>
    <xf numFmtId="165" fontId="8" fillId="0" borderId="0" xfId="1" applyNumberFormat="1" applyFont="1" applyFill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165" fontId="8" fillId="0" borderId="2" xfId="1" applyNumberFormat="1" applyFont="1" applyFill="1" applyBorder="1" applyAlignment="1" applyProtection="1">
      <alignment vertical="center"/>
    </xf>
    <xf numFmtId="165" fontId="8" fillId="0" borderId="0" xfId="1" applyNumberFormat="1" applyFont="1" applyFill="1" applyAlignment="1" applyProtection="1">
      <alignment vertical="center"/>
    </xf>
    <xf numFmtId="165" fontId="8" fillId="0" borderId="3" xfId="1" applyNumberFormat="1" applyFont="1" applyFill="1" applyBorder="1" applyAlignment="1" applyProtection="1">
      <alignment horizontal="right" vertical="center"/>
      <protection locked="0"/>
    </xf>
    <xf numFmtId="165" fontId="8" fillId="0" borderId="0" xfId="1" applyNumberFormat="1" applyFont="1" applyFill="1" applyBorder="1" applyAlignment="1" applyProtection="1">
      <alignment vertical="center"/>
    </xf>
    <xf numFmtId="165" fontId="8" fillId="0" borderId="4" xfId="1" applyNumberFormat="1" applyFont="1" applyFill="1" applyBorder="1" applyAlignment="1" applyProtection="1">
      <alignment vertical="center"/>
    </xf>
    <xf numFmtId="43" fontId="7" fillId="0" borderId="0" xfId="0" applyNumberFormat="1" applyFont="1" applyFill="1" applyBorder="1" applyAlignment="1">
      <alignment vertical="center"/>
    </xf>
    <xf numFmtId="37" fontId="2" fillId="0" borderId="0" xfId="0" applyFont="1" applyFill="1" applyBorder="1" applyAlignment="1">
      <alignment horizontal="center" vertical="center"/>
    </xf>
    <xf numFmtId="37" fontId="4" fillId="0" borderId="0" xfId="0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16"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  <dxf>
      <fill>
        <patternFill>
          <bgColor rgb="FFF1F4F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5E0CB"/>
      <rgbColor rgb="0000FFFF"/>
      <rgbColor rgb="00800000"/>
      <rgbColor rgb="00008000"/>
      <rgbColor rgb="00000080"/>
      <rgbColor rgb="00FFCCFF"/>
      <rgbColor rgb="00700070"/>
      <rgbColor rgb="00008080"/>
      <rgbColor rgb="00F1F1F1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FFE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E6E2D2"/>
      <rgbColor rgb="003366FF"/>
      <rgbColor rgb="0033CCCC"/>
      <rgbColor rgb="0099CC00"/>
      <rgbColor rgb="00FFE77F"/>
      <rgbColor rgb="00F5F3E7"/>
      <rgbColor rgb="00EBEBFB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60960</xdr:rowOff>
    </xdr:from>
    <xdr:to>
      <xdr:col>4</xdr:col>
      <xdr:colOff>1542496</xdr:colOff>
      <xdr:row>5</xdr:row>
      <xdr:rowOff>193602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"/>
          <a:ext cx="2395936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108" transitionEvaluation="1">
    <pageSetUpPr fitToPage="1"/>
  </sheetPr>
  <dimension ref="A1:GD541"/>
  <sheetViews>
    <sheetView showGridLines="0" tabSelected="1" zoomScale="90" zoomScaleNormal="90" workbookViewId="0">
      <pane xSplit="5" ySplit="14" topLeftCell="F108" activePane="bottomRight" state="frozen"/>
      <selection pane="topRight" activeCell="F1" sqref="F1"/>
      <selection pane="bottomLeft" activeCell="A15" sqref="A15"/>
      <selection pane="bottomRight" activeCell="N128" sqref="N128"/>
    </sheetView>
  </sheetViews>
  <sheetFormatPr defaultColWidth="8.88671875" defaultRowHeight="12" x14ac:dyDescent="0.25"/>
  <cols>
    <col min="1" max="4" width="2.77734375" style="1" customWidth="1"/>
    <col min="5" max="5" width="26.77734375" style="1" customWidth="1"/>
    <col min="6" max="6" width="11.77734375" style="1" customWidth="1"/>
    <col min="7" max="7" width="1.77734375" style="1" hidden="1" customWidth="1"/>
    <col min="8" max="8" width="11.77734375" style="1" customWidth="1"/>
    <col min="9" max="9" width="1.77734375" style="1" hidden="1" customWidth="1"/>
    <col min="10" max="10" width="11.77734375" style="1" customWidth="1"/>
    <col min="11" max="11" width="1.77734375" style="1" hidden="1" customWidth="1"/>
    <col min="12" max="12" width="11.77734375" style="1" customWidth="1"/>
    <col min="13" max="13" width="1.77734375" style="1" hidden="1" customWidth="1"/>
    <col min="14" max="14" width="11.77734375" style="1" customWidth="1"/>
    <col min="15" max="15" width="1.77734375" style="1" hidden="1" customWidth="1"/>
    <col min="16" max="16" width="11.77734375" style="1" customWidth="1"/>
    <col min="17" max="17" width="1.77734375" style="1" hidden="1" customWidth="1"/>
    <col min="18" max="18" width="11.77734375" style="1" customWidth="1"/>
    <col min="19" max="19" width="1.77734375" style="1" hidden="1" customWidth="1"/>
    <col min="20" max="20" width="11.77734375" style="1" customWidth="1"/>
    <col min="21" max="186" width="12.6640625" style="2" customWidth="1"/>
    <col min="187" max="16384" width="8.88671875" style="1"/>
  </cols>
  <sheetData>
    <row r="1" spans="1:186" s="8" customFormat="1" ht="12" customHeight="1" x14ac:dyDescent="0.25">
      <c r="A1" s="34"/>
      <c r="B1" s="34"/>
      <c r="C1" s="34"/>
      <c r="D1" s="34"/>
      <c r="E1" s="34"/>
    </row>
    <row r="2" spans="1:186" s="8" customFormat="1" ht="10.5" customHeight="1" x14ac:dyDescent="0.25">
      <c r="A2" s="34"/>
      <c r="B2" s="34"/>
      <c r="C2" s="34"/>
      <c r="D2" s="34"/>
      <c r="E2" s="34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</row>
    <row r="3" spans="1:186" s="8" customFormat="1" ht="16.5" x14ac:dyDescent="0.25">
      <c r="A3" s="34"/>
      <c r="B3" s="34"/>
      <c r="C3" s="34"/>
      <c r="D3" s="34"/>
      <c r="E3" s="34"/>
      <c r="F3" s="35" t="s">
        <v>96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186" s="8" customFormat="1" ht="8.25" customHeight="1" x14ac:dyDescent="0.25">
      <c r="A4" s="34"/>
      <c r="B4" s="34"/>
      <c r="C4" s="34"/>
      <c r="D4" s="34"/>
      <c r="E4" s="34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186" s="8" customFormat="1" ht="16.5" x14ac:dyDescent="0.25">
      <c r="A5" s="34"/>
      <c r="B5" s="34"/>
      <c r="C5" s="34"/>
      <c r="D5" s="34"/>
      <c r="E5" s="34"/>
      <c r="F5" s="35" t="s">
        <v>97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186" s="8" customFormat="1" ht="16.5" x14ac:dyDescent="0.25">
      <c r="A6" s="34"/>
      <c r="B6" s="34"/>
      <c r="C6" s="34"/>
      <c r="D6" s="34"/>
      <c r="E6" s="34"/>
      <c r="F6" s="35" t="s">
        <v>119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186" s="8" customFormat="1" ht="10.5" customHeight="1" x14ac:dyDescent="0.25">
      <c r="A7" s="34"/>
      <c r="B7" s="34"/>
      <c r="C7" s="34"/>
      <c r="D7" s="34"/>
      <c r="E7" s="34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186" s="8" customFormat="1" x14ac:dyDescent="0.25">
      <c r="A8" s="34"/>
      <c r="B8" s="34"/>
      <c r="C8" s="34"/>
      <c r="D8" s="34"/>
      <c r="E8" s="34"/>
      <c r="J8" s="12"/>
      <c r="K8" s="12"/>
    </row>
    <row r="9" spans="1:186" x14ac:dyDescent="0.25">
      <c r="A9" s="34"/>
      <c r="B9" s="34"/>
      <c r="C9" s="34"/>
      <c r="D9" s="34"/>
      <c r="E9" s="34"/>
      <c r="J9" s="4"/>
      <c r="K9" s="4"/>
    </row>
    <row r="10" spans="1:186" s="15" customFormat="1" ht="13.5" x14ac:dyDescent="0.25">
      <c r="A10" s="18"/>
      <c r="B10" s="18"/>
      <c r="C10" s="18"/>
      <c r="D10" s="18"/>
      <c r="E10" s="18"/>
      <c r="F10" s="19" t="s">
        <v>67</v>
      </c>
      <c r="G10" s="20"/>
      <c r="H10" s="20"/>
      <c r="I10" s="20"/>
      <c r="J10" s="20"/>
      <c r="K10" s="20"/>
      <c r="L10" s="20"/>
      <c r="M10" s="18"/>
      <c r="N10" s="18"/>
      <c r="O10" s="18"/>
      <c r="P10" s="19" t="s">
        <v>68</v>
      </c>
      <c r="Q10" s="20"/>
      <c r="R10" s="19"/>
      <c r="S10" s="20"/>
      <c r="T10" s="20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</row>
    <row r="11" spans="1:186" s="15" customFormat="1" ht="13.5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1" t="s">
        <v>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</row>
    <row r="12" spans="1:186" s="15" customFormat="1" ht="13.5" x14ac:dyDescent="0.25">
      <c r="A12" s="18"/>
      <c r="B12" s="18"/>
      <c r="C12" s="18"/>
      <c r="D12" s="18"/>
      <c r="E12" s="18"/>
      <c r="F12" s="21" t="s">
        <v>1</v>
      </c>
      <c r="G12" s="18"/>
      <c r="H12" s="18"/>
      <c r="I12" s="18"/>
      <c r="J12" s="18"/>
      <c r="K12" s="18"/>
      <c r="L12" s="18"/>
      <c r="M12" s="18"/>
      <c r="N12" s="18"/>
      <c r="O12" s="18"/>
      <c r="P12" s="21" t="s">
        <v>2</v>
      </c>
      <c r="Q12" s="18"/>
      <c r="R12" s="18"/>
      <c r="S12" s="18"/>
      <c r="T12" s="21" t="s">
        <v>3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</row>
    <row r="13" spans="1:186" s="15" customFormat="1" ht="13.5" x14ac:dyDescent="0.25">
      <c r="A13" s="18"/>
      <c r="B13" s="18"/>
      <c r="C13" s="18"/>
      <c r="D13" s="18"/>
      <c r="E13" s="18"/>
      <c r="F13" s="22" t="s">
        <v>4</v>
      </c>
      <c r="G13" s="18"/>
      <c r="H13" s="22" t="s">
        <v>5</v>
      </c>
      <c r="I13" s="18"/>
      <c r="J13" s="22" t="s">
        <v>6</v>
      </c>
      <c r="K13" s="18"/>
      <c r="L13" s="22" t="s">
        <v>7</v>
      </c>
      <c r="M13" s="18"/>
      <c r="N13" s="22" t="s">
        <v>8</v>
      </c>
      <c r="O13" s="18"/>
      <c r="P13" s="22" t="s">
        <v>9</v>
      </c>
      <c r="Q13" s="18"/>
      <c r="R13" s="22" t="s">
        <v>10</v>
      </c>
      <c r="S13" s="18"/>
      <c r="T13" s="22" t="s">
        <v>11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</row>
    <row r="14" spans="1:186" s="15" customFormat="1" ht="13.5" x14ac:dyDescent="0.25">
      <c r="A14" s="18"/>
      <c r="B14" s="18"/>
      <c r="C14" s="18"/>
      <c r="D14" s="18"/>
      <c r="E14" s="18"/>
      <c r="F14" s="23"/>
      <c r="G14" s="18"/>
      <c r="H14" s="23"/>
      <c r="I14" s="18"/>
      <c r="J14" s="23"/>
      <c r="K14" s="18"/>
      <c r="L14" s="23"/>
      <c r="M14" s="18"/>
      <c r="N14" s="23"/>
      <c r="O14" s="18"/>
      <c r="P14" s="23"/>
      <c r="Q14" s="18"/>
      <c r="R14" s="23"/>
      <c r="S14" s="18"/>
      <c r="T14" s="23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</row>
    <row r="15" spans="1:186" s="15" customFormat="1" ht="13.5" x14ac:dyDescent="0.25">
      <c r="A15" s="18" t="s">
        <v>12</v>
      </c>
      <c r="B15" s="18"/>
      <c r="C15" s="18"/>
      <c r="D15" s="18"/>
      <c r="E15" s="18"/>
      <c r="F15" s="23"/>
      <c r="G15" s="18"/>
      <c r="H15" s="23"/>
      <c r="I15" s="18"/>
      <c r="J15" s="23"/>
      <c r="K15" s="18"/>
      <c r="L15" s="23"/>
      <c r="M15" s="18"/>
      <c r="N15" s="23"/>
      <c r="O15" s="18"/>
      <c r="P15" s="23"/>
      <c r="Q15" s="18"/>
      <c r="R15" s="23"/>
      <c r="S15" s="18"/>
      <c r="T15" s="23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</row>
    <row r="16" spans="1:186" s="15" customFormat="1" ht="13.5" x14ac:dyDescent="0.25">
      <c r="A16" s="18"/>
      <c r="B16" s="18" t="s">
        <v>13</v>
      </c>
      <c r="C16" s="18"/>
      <c r="D16" s="24"/>
      <c r="E16" s="18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</row>
    <row r="17" spans="1:186" s="15" customFormat="1" ht="13.5" x14ac:dyDescent="0.25">
      <c r="A17" s="24"/>
      <c r="B17" s="18"/>
      <c r="C17" s="18" t="s">
        <v>14</v>
      </c>
      <c r="D17" s="18"/>
      <c r="E17" s="18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33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</row>
    <row r="18" spans="1:186" s="15" customFormat="1" ht="13.5" x14ac:dyDescent="0.25">
      <c r="A18" s="24"/>
      <c r="B18" s="18"/>
      <c r="C18" s="18"/>
      <c r="D18" s="18" t="s">
        <v>37</v>
      </c>
      <c r="E18" s="18"/>
      <c r="F18" s="25">
        <v>0</v>
      </c>
      <c r="G18" s="25">
        <v>0</v>
      </c>
      <c r="H18" s="25">
        <v>6836</v>
      </c>
      <c r="I18" s="25"/>
      <c r="J18" s="25">
        <v>0</v>
      </c>
      <c r="K18" s="25"/>
      <c r="L18" s="25">
        <v>0</v>
      </c>
      <c r="M18" s="25"/>
      <c r="N18" s="26">
        <f t="shared" ref="N18:N23" si="0">SUM(F18:M18)</f>
        <v>6836</v>
      </c>
      <c r="O18" s="25"/>
      <c r="P18" s="25">
        <v>6511</v>
      </c>
      <c r="Q18" s="25"/>
      <c r="R18" s="25">
        <v>0</v>
      </c>
      <c r="S18" s="25">
        <v>739</v>
      </c>
      <c r="T18" s="27">
        <v>325</v>
      </c>
      <c r="U18" s="33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</row>
    <row r="19" spans="1:186" s="15" customFormat="1" ht="13.5" x14ac:dyDescent="0.25">
      <c r="A19" s="18"/>
      <c r="B19" s="18"/>
      <c r="C19" s="18"/>
      <c r="D19" s="24" t="s">
        <v>70</v>
      </c>
      <c r="E19" s="18"/>
      <c r="F19" s="25">
        <v>0</v>
      </c>
      <c r="G19" s="25"/>
      <c r="H19" s="25">
        <v>0</v>
      </c>
      <c r="I19" s="25"/>
      <c r="J19" s="25">
        <v>13165</v>
      </c>
      <c r="K19" s="25"/>
      <c r="L19" s="25">
        <v>0</v>
      </c>
      <c r="M19" s="25"/>
      <c r="N19" s="26">
        <f t="shared" si="0"/>
        <v>13165</v>
      </c>
      <c r="O19" s="25"/>
      <c r="P19" s="25">
        <v>6744</v>
      </c>
      <c r="Q19" s="25"/>
      <c r="R19" s="25">
        <v>6421</v>
      </c>
      <c r="S19" s="25">
        <v>739</v>
      </c>
      <c r="T19" s="27">
        <v>0</v>
      </c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</row>
    <row r="20" spans="1:186" s="15" customFormat="1" ht="13.5" x14ac:dyDescent="0.25">
      <c r="A20" s="24"/>
      <c r="B20" s="18"/>
      <c r="C20" s="18"/>
      <c r="D20" s="18" t="s">
        <v>71</v>
      </c>
      <c r="E20" s="18"/>
      <c r="F20" s="26">
        <v>36890</v>
      </c>
      <c r="G20" s="26"/>
      <c r="H20" s="26">
        <v>0</v>
      </c>
      <c r="I20" s="26"/>
      <c r="J20" s="26">
        <v>5594</v>
      </c>
      <c r="K20" s="26"/>
      <c r="L20" s="26">
        <v>0</v>
      </c>
      <c r="M20" s="26"/>
      <c r="N20" s="26">
        <f t="shared" si="0"/>
        <v>42484</v>
      </c>
      <c r="O20" s="26"/>
      <c r="P20" s="26">
        <v>23668</v>
      </c>
      <c r="Q20" s="26"/>
      <c r="R20" s="26">
        <v>18816</v>
      </c>
      <c r="S20" s="26">
        <v>45</v>
      </c>
      <c r="T20" s="27">
        <v>0</v>
      </c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</row>
    <row r="21" spans="1:186" s="15" customFormat="1" ht="13.5" x14ac:dyDescent="0.25">
      <c r="A21" s="18"/>
      <c r="B21" s="18"/>
      <c r="C21" s="18"/>
      <c r="D21" s="24" t="s">
        <v>34</v>
      </c>
      <c r="E21" s="18"/>
      <c r="F21" s="25">
        <v>0</v>
      </c>
      <c r="G21" s="25"/>
      <c r="H21" s="25">
        <v>0</v>
      </c>
      <c r="I21" s="25"/>
      <c r="J21" s="25">
        <v>76977</v>
      </c>
      <c r="K21" s="25"/>
      <c r="L21" s="25">
        <v>0</v>
      </c>
      <c r="M21" s="25"/>
      <c r="N21" s="26">
        <f t="shared" si="0"/>
        <v>76977</v>
      </c>
      <c r="O21" s="25"/>
      <c r="P21" s="25">
        <v>69497</v>
      </c>
      <c r="Q21" s="25"/>
      <c r="R21" s="25">
        <v>7480</v>
      </c>
      <c r="S21" s="25">
        <v>1401</v>
      </c>
      <c r="T21" s="27">
        <v>0</v>
      </c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</row>
    <row r="22" spans="1:186" s="15" customFormat="1" ht="13.5" x14ac:dyDescent="0.25">
      <c r="A22" s="24"/>
      <c r="B22" s="18"/>
      <c r="C22" s="18"/>
      <c r="D22" s="18" t="s">
        <v>35</v>
      </c>
      <c r="E22" s="18"/>
      <c r="F22" s="26">
        <v>60000</v>
      </c>
      <c r="G22" s="26"/>
      <c r="H22" s="26">
        <v>0</v>
      </c>
      <c r="I22" s="26"/>
      <c r="J22" s="26">
        <v>4917</v>
      </c>
      <c r="K22" s="26"/>
      <c r="L22" s="26">
        <v>0</v>
      </c>
      <c r="M22" s="26"/>
      <c r="N22" s="26">
        <f t="shared" si="0"/>
        <v>64917</v>
      </c>
      <c r="O22" s="26"/>
      <c r="P22" s="26">
        <v>0</v>
      </c>
      <c r="Q22" s="26"/>
      <c r="R22" s="26">
        <v>64917</v>
      </c>
      <c r="S22" s="26">
        <v>42780</v>
      </c>
      <c r="T22" s="27">
        <v>0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</row>
    <row r="23" spans="1:186" s="15" customFormat="1" ht="13.5" x14ac:dyDescent="0.25">
      <c r="A23" s="24"/>
      <c r="B23" s="18"/>
      <c r="C23" s="18"/>
      <c r="D23" s="18" t="s">
        <v>98</v>
      </c>
      <c r="E23" s="18"/>
      <c r="F23" s="26">
        <v>0</v>
      </c>
      <c r="G23" s="26"/>
      <c r="H23" s="26">
        <v>0</v>
      </c>
      <c r="I23" s="26"/>
      <c r="J23" s="26">
        <v>5825</v>
      </c>
      <c r="K23" s="26"/>
      <c r="L23" s="26">
        <v>0</v>
      </c>
      <c r="M23" s="26"/>
      <c r="N23" s="26">
        <f t="shared" si="0"/>
        <v>5825</v>
      </c>
      <c r="O23" s="26"/>
      <c r="P23" s="26">
        <v>2923</v>
      </c>
      <c r="Q23" s="26"/>
      <c r="R23" s="26">
        <v>2902</v>
      </c>
      <c r="S23" s="26"/>
      <c r="T23" s="27">
        <v>0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</row>
    <row r="24" spans="1:186" s="15" customFormat="1" ht="13.5" x14ac:dyDescent="0.25">
      <c r="A24" s="18"/>
      <c r="B24" s="18"/>
      <c r="C24" s="18"/>
      <c r="D24" s="18"/>
      <c r="E24" s="24" t="s">
        <v>36</v>
      </c>
      <c r="F24" s="28">
        <f>SUM(F18:F23)</f>
        <v>96890</v>
      </c>
      <c r="G24" s="29"/>
      <c r="H24" s="28">
        <f>SUM(H18:H23)</f>
        <v>6836</v>
      </c>
      <c r="I24" s="26"/>
      <c r="J24" s="28">
        <f>SUM(J18:J23)</f>
        <v>106478</v>
      </c>
      <c r="K24" s="26"/>
      <c r="L24" s="28">
        <f>SUM(L18:L23)</f>
        <v>0</v>
      </c>
      <c r="M24" s="26"/>
      <c r="N24" s="28">
        <f>SUM(N18:N23)</f>
        <v>210204</v>
      </c>
      <c r="O24" s="26"/>
      <c r="P24" s="28">
        <f>SUM(P18:P23)</f>
        <v>109343</v>
      </c>
      <c r="Q24" s="26"/>
      <c r="R24" s="28">
        <f>SUM(R18:R23)</f>
        <v>100536</v>
      </c>
      <c r="S24" s="26"/>
      <c r="T24" s="28">
        <f>SUM(T18:T23)</f>
        <v>325</v>
      </c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</row>
    <row r="25" spans="1:186" s="15" customFormat="1" ht="13.5" x14ac:dyDescent="0.25">
      <c r="A25" s="18"/>
      <c r="B25" s="18"/>
      <c r="C25" s="18" t="s">
        <v>15</v>
      </c>
      <c r="D25" s="24"/>
      <c r="E25" s="18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</row>
    <row r="26" spans="1:186" s="15" customFormat="1" ht="13.5" x14ac:dyDescent="0.25">
      <c r="A26" s="24"/>
      <c r="B26" s="18"/>
      <c r="C26" s="18"/>
      <c r="D26" s="18" t="s">
        <v>37</v>
      </c>
      <c r="E26" s="18"/>
      <c r="F26" s="26">
        <v>0</v>
      </c>
      <c r="G26" s="26"/>
      <c r="H26" s="26">
        <v>15317</v>
      </c>
      <c r="I26" s="26"/>
      <c r="J26" s="26">
        <v>0</v>
      </c>
      <c r="K26" s="26"/>
      <c r="L26" s="26">
        <v>0</v>
      </c>
      <c r="M26" s="26"/>
      <c r="N26" s="26">
        <f>F26++H26+J26+L26</f>
        <v>15317</v>
      </c>
      <c r="O26" s="26"/>
      <c r="P26" s="26">
        <v>14588</v>
      </c>
      <c r="Q26" s="26"/>
      <c r="R26" s="26">
        <v>0</v>
      </c>
      <c r="S26" s="26"/>
      <c r="T26" s="27">
        <v>729</v>
      </c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</row>
    <row r="27" spans="1:186" s="15" customFormat="1" ht="13.5" x14ac:dyDescent="0.25">
      <c r="A27" s="18"/>
      <c r="B27" s="18"/>
      <c r="C27" s="18"/>
      <c r="D27" s="24" t="s">
        <v>72</v>
      </c>
      <c r="E27" s="18"/>
      <c r="F27" s="25">
        <v>0</v>
      </c>
      <c r="G27" s="25"/>
      <c r="H27" s="25">
        <v>0</v>
      </c>
      <c r="I27" s="25"/>
      <c r="J27" s="25">
        <v>7130</v>
      </c>
      <c r="K27" s="25"/>
      <c r="L27" s="25">
        <v>0</v>
      </c>
      <c r="M27" s="25"/>
      <c r="N27" s="26">
        <f>F27++H27+J27+L27</f>
        <v>7130</v>
      </c>
      <c r="O27" s="25"/>
      <c r="P27" s="25">
        <v>0</v>
      </c>
      <c r="Q27" s="25"/>
      <c r="R27" s="25">
        <v>7130</v>
      </c>
      <c r="S27" s="25"/>
      <c r="T27" s="27">
        <v>0</v>
      </c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</row>
    <row r="28" spans="1:186" s="15" customFormat="1" ht="13.5" x14ac:dyDescent="0.25">
      <c r="A28" s="18"/>
      <c r="B28" s="18"/>
      <c r="C28" s="18"/>
      <c r="D28" s="24" t="s">
        <v>91</v>
      </c>
      <c r="E28" s="18"/>
      <c r="F28" s="25">
        <v>45000</v>
      </c>
      <c r="G28" s="25"/>
      <c r="H28" s="25">
        <v>0</v>
      </c>
      <c r="I28" s="25"/>
      <c r="J28" s="25">
        <v>6830</v>
      </c>
      <c r="K28" s="25"/>
      <c r="L28" s="25">
        <v>0</v>
      </c>
      <c r="M28" s="25"/>
      <c r="N28" s="26">
        <f>F28++H28+J28+L28</f>
        <v>51830</v>
      </c>
      <c r="O28" s="25"/>
      <c r="P28" s="25">
        <v>2673</v>
      </c>
      <c r="Q28" s="25"/>
      <c r="R28" s="25">
        <v>49157</v>
      </c>
      <c r="S28" s="25"/>
      <c r="T28" s="27">
        <v>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</row>
    <row r="29" spans="1:186" s="15" customFormat="1" ht="13.5" x14ac:dyDescent="0.25">
      <c r="A29" s="24"/>
      <c r="B29" s="18"/>
      <c r="C29" s="18"/>
      <c r="D29" s="18" t="s">
        <v>73</v>
      </c>
      <c r="E29" s="18"/>
      <c r="F29" s="26">
        <v>0</v>
      </c>
      <c r="G29" s="26"/>
      <c r="H29" s="26">
        <v>0</v>
      </c>
      <c r="I29" s="26"/>
      <c r="J29" s="26">
        <v>23090</v>
      </c>
      <c r="K29" s="26"/>
      <c r="L29" s="26">
        <v>56396</v>
      </c>
      <c r="M29" s="26"/>
      <c r="N29" s="26">
        <f>F29++H29+J29+L29</f>
        <v>79486</v>
      </c>
      <c r="O29" s="26"/>
      <c r="P29" s="26">
        <v>60515</v>
      </c>
      <c r="Q29" s="26"/>
      <c r="R29" s="26">
        <v>18971</v>
      </c>
      <c r="S29" s="26"/>
      <c r="T29" s="27">
        <v>0</v>
      </c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</row>
    <row r="30" spans="1:186" s="15" customFormat="1" ht="13.5" x14ac:dyDescent="0.25">
      <c r="A30" s="18"/>
      <c r="B30" s="18"/>
      <c r="C30" s="18"/>
      <c r="D30" s="18" t="s">
        <v>92</v>
      </c>
      <c r="E30" s="18"/>
      <c r="F30" s="25"/>
      <c r="G30" s="13"/>
      <c r="H30" s="25">
        <v>0</v>
      </c>
      <c r="I30" s="13"/>
      <c r="J30" s="25">
        <v>10404</v>
      </c>
      <c r="K30" s="14"/>
      <c r="L30" s="25">
        <v>0</v>
      </c>
      <c r="M30" s="25"/>
      <c r="N30" s="26">
        <f>F30++H30+J30+L30</f>
        <v>10404</v>
      </c>
      <c r="O30" s="25"/>
      <c r="P30" s="25">
        <v>3046</v>
      </c>
      <c r="Q30" s="13"/>
      <c r="R30" s="25">
        <v>7358</v>
      </c>
      <c r="S30" s="13"/>
      <c r="T30" s="25">
        <v>0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</row>
    <row r="31" spans="1:186" s="15" customFormat="1" ht="13.5" x14ac:dyDescent="0.25">
      <c r="A31" s="18"/>
      <c r="B31" s="18"/>
      <c r="C31" s="18"/>
      <c r="D31" s="18"/>
      <c r="E31" s="24" t="s">
        <v>74</v>
      </c>
      <c r="F31" s="28">
        <f>SUM(F26:F30)</f>
        <v>45000</v>
      </c>
      <c r="G31" s="29"/>
      <c r="H31" s="28">
        <f>SUM(H26:H30)</f>
        <v>15317</v>
      </c>
      <c r="I31" s="26"/>
      <c r="J31" s="28">
        <f>SUM(J26:J30)</f>
        <v>47454</v>
      </c>
      <c r="K31" s="26"/>
      <c r="L31" s="28">
        <f>SUM(L26:L30)</f>
        <v>56396</v>
      </c>
      <c r="M31" s="26"/>
      <c r="N31" s="28">
        <f>SUM(F31:L31)</f>
        <v>164167</v>
      </c>
      <c r="O31" s="26"/>
      <c r="P31" s="28">
        <f>SUM(P26:P30)</f>
        <v>80822</v>
      </c>
      <c r="Q31" s="26"/>
      <c r="R31" s="28">
        <f>SUM(R26:R30)</f>
        <v>82616</v>
      </c>
      <c r="S31" s="26"/>
      <c r="T31" s="28">
        <f>SUM(T26:T30)</f>
        <v>729</v>
      </c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</row>
    <row r="32" spans="1:186" s="15" customFormat="1" ht="13.5" x14ac:dyDescent="0.25">
      <c r="A32" s="18"/>
      <c r="B32" s="18"/>
      <c r="C32" s="18" t="s">
        <v>99</v>
      </c>
      <c r="D32" s="18"/>
      <c r="E32" s="24"/>
      <c r="F32" s="31"/>
      <c r="G32" s="29"/>
      <c r="H32" s="31"/>
      <c r="I32" s="26"/>
      <c r="J32" s="31"/>
      <c r="K32" s="26"/>
      <c r="L32" s="31"/>
      <c r="M32" s="26"/>
      <c r="N32" s="31"/>
      <c r="O32" s="26"/>
      <c r="P32" s="31"/>
      <c r="Q32" s="26"/>
      <c r="R32" s="31"/>
      <c r="S32" s="26"/>
      <c r="T32" s="31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</row>
    <row r="33" spans="1:186" s="15" customFormat="1" ht="13.5" x14ac:dyDescent="0.25">
      <c r="A33" s="18"/>
      <c r="B33" s="18"/>
      <c r="C33" s="18"/>
      <c r="D33" s="18" t="s">
        <v>100</v>
      </c>
      <c r="E33" s="24"/>
      <c r="F33" s="31">
        <v>3398</v>
      </c>
      <c r="G33" s="29"/>
      <c r="H33" s="31"/>
      <c r="I33" s="26"/>
      <c r="J33" s="31">
        <v>55199</v>
      </c>
      <c r="K33" s="26"/>
      <c r="L33" s="26">
        <v>0</v>
      </c>
      <c r="M33" s="26"/>
      <c r="N33" s="26">
        <f>F33++H33+J33+L33</f>
        <v>58597</v>
      </c>
      <c r="O33" s="26"/>
      <c r="P33" s="31">
        <v>42570</v>
      </c>
      <c r="Q33" s="26"/>
      <c r="R33" s="31">
        <v>16027</v>
      </c>
      <c r="S33" s="26"/>
      <c r="T33" s="31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</row>
    <row r="34" spans="1:186" s="15" customFormat="1" ht="13.5" x14ac:dyDescent="0.25">
      <c r="A34" s="18"/>
      <c r="B34" s="18"/>
      <c r="C34" s="18"/>
      <c r="D34" s="18"/>
      <c r="E34" s="24" t="s">
        <v>101</v>
      </c>
      <c r="F34" s="28">
        <f>SUM(F33)</f>
        <v>3398</v>
      </c>
      <c r="G34" s="29"/>
      <c r="H34" s="28">
        <f>SUM(H33)</f>
        <v>0</v>
      </c>
      <c r="I34" s="26"/>
      <c r="J34" s="28">
        <f>SUM(J33)</f>
        <v>55199</v>
      </c>
      <c r="K34" s="26"/>
      <c r="L34" s="28">
        <f>SUM(L33)</f>
        <v>0</v>
      </c>
      <c r="M34" s="26"/>
      <c r="N34" s="28">
        <f>SUM(N33)</f>
        <v>58597</v>
      </c>
      <c r="O34" s="26"/>
      <c r="P34" s="28">
        <f>SUM(P33)</f>
        <v>42570</v>
      </c>
      <c r="Q34" s="26"/>
      <c r="R34" s="28">
        <f>SUM(R33)</f>
        <v>16027</v>
      </c>
      <c r="S34" s="26"/>
      <c r="T34" s="28">
        <f>SUM(T33)</f>
        <v>0</v>
      </c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</row>
    <row r="35" spans="1:186" s="15" customFormat="1" ht="13.5" x14ac:dyDescent="0.25">
      <c r="A35" s="18"/>
      <c r="B35" s="18"/>
      <c r="C35" s="18" t="s">
        <v>16</v>
      </c>
      <c r="D35" s="24"/>
      <c r="E35" s="18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</row>
    <row r="36" spans="1:186" s="15" customFormat="1" ht="13.5" x14ac:dyDescent="0.25">
      <c r="A36" s="24"/>
      <c r="B36" s="18"/>
      <c r="C36" s="18"/>
      <c r="D36" s="18" t="s">
        <v>102</v>
      </c>
      <c r="E36" s="18"/>
      <c r="F36" s="26">
        <v>0</v>
      </c>
      <c r="G36" s="26"/>
      <c r="H36" s="26">
        <v>0</v>
      </c>
      <c r="I36" s="26"/>
      <c r="J36" s="26">
        <v>0</v>
      </c>
      <c r="K36" s="26"/>
      <c r="L36" s="26">
        <v>307067</v>
      </c>
      <c r="M36" s="26"/>
      <c r="N36" s="26">
        <f>F36++H36+J36+L36</f>
        <v>307067</v>
      </c>
      <c r="O36" s="26"/>
      <c r="P36" s="26">
        <v>247182</v>
      </c>
      <c r="Q36" s="26"/>
      <c r="R36" s="26">
        <v>59885</v>
      </c>
      <c r="S36" s="26"/>
      <c r="T36" s="27">
        <v>0</v>
      </c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</row>
    <row r="37" spans="1:186" s="15" customFormat="1" ht="13.5" x14ac:dyDescent="0.25">
      <c r="A37" s="18"/>
      <c r="B37" s="18"/>
      <c r="C37" s="18"/>
      <c r="D37" s="24" t="s">
        <v>105</v>
      </c>
      <c r="E37" s="18"/>
      <c r="F37" s="25">
        <v>64877</v>
      </c>
      <c r="G37" s="25"/>
      <c r="H37" s="25">
        <v>0</v>
      </c>
      <c r="I37" s="25"/>
      <c r="J37" s="25">
        <v>872131</v>
      </c>
      <c r="K37" s="25"/>
      <c r="L37" s="25">
        <v>0</v>
      </c>
      <c r="M37" s="25"/>
      <c r="N37" s="26">
        <f>F37++H37+J37+L37</f>
        <v>937008</v>
      </c>
      <c r="O37" s="25"/>
      <c r="P37" s="25">
        <v>794221</v>
      </c>
      <c r="Q37" s="25"/>
      <c r="R37" s="25">
        <v>142787</v>
      </c>
      <c r="S37" s="25"/>
      <c r="T37" s="27">
        <v>0</v>
      </c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</row>
    <row r="38" spans="1:186" s="15" customFormat="1" ht="13.5" x14ac:dyDescent="0.25">
      <c r="A38" s="18"/>
      <c r="B38" s="18"/>
      <c r="C38" s="18"/>
      <c r="D38" s="18"/>
      <c r="E38" s="24" t="s">
        <v>89</v>
      </c>
      <c r="F38" s="28">
        <f>SUM(F36:F37)</f>
        <v>64877</v>
      </c>
      <c r="G38" s="29"/>
      <c r="H38" s="28">
        <f>SUM(H36:H37)</f>
        <v>0</v>
      </c>
      <c r="I38" s="26"/>
      <c r="J38" s="28">
        <f>SUM(J36:J37)</f>
        <v>872131</v>
      </c>
      <c r="K38" s="26"/>
      <c r="L38" s="28">
        <f>SUM(L36:L37)</f>
        <v>307067</v>
      </c>
      <c r="M38" s="26"/>
      <c r="N38" s="28">
        <f>SUM(N36:N37)</f>
        <v>1244075</v>
      </c>
      <c r="O38" s="26"/>
      <c r="P38" s="28">
        <f>SUM(P36:P37)</f>
        <v>1041403</v>
      </c>
      <c r="Q38" s="26"/>
      <c r="R38" s="28">
        <f>SUM(R36:R37)</f>
        <v>202672</v>
      </c>
      <c r="S38" s="26"/>
      <c r="T38" s="28">
        <f>SUM(T36:T37)</f>
        <v>0</v>
      </c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</row>
    <row r="39" spans="1:186" s="15" customFormat="1" ht="13.5" x14ac:dyDescent="0.25">
      <c r="A39" s="18"/>
      <c r="B39" s="18"/>
      <c r="C39" s="18" t="s">
        <v>17</v>
      </c>
      <c r="D39" s="18"/>
      <c r="E39" s="18"/>
      <c r="F39" s="25"/>
      <c r="G39" s="13"/>
      <c r="H39" s="25"/>
      <c r="I39" s="13"/>
      <c r="J39" s="25"/>
      <c r="K39" s="14"/>
      <c r="L39" s="25"/>
      <c r="M39" s="25"/>
      <c r="N39" s="25"/>
      <c r="O39" s="25"/>
      <c r="P39" s="25"/>
      <c r="Q39" s="13"/>
      <c r="R39" s="25"/>
      <c r="S39" s="13"/>
      <c r="T39" s="25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</row>
    <row r="40" spans="1:186" s="15" customFormat="1" ht="13.5" x14ac:dyDescent="0.25">
      <c r="A40" s="24"/>
      <c r="B40" s="18"/>
      <c r="C40" s="18"/>
      <c r="D40" s="18" t="s">
        <v>37</v>
      </c>
      <c r="E40" s="18"/>
      <c r="F40" s="26">
        <v>0</v>
      </c>
      <c r="G40" s="26"/>
      <c r="H40" s="26">
        <v>18653</v>
      </c>
      <c r="I40" s="26"/>
      <c r="J40" s="26">
        <v>0</v>
      </c>
      <c r="K40" s="26"/>
      <c r="L40" s="26">
        <v>0</v>
      </c>
      <c r="M40" s="26"/>
      <c r="N40" s="26">
        <f t="shared" ref="N40:N45" si="1">F40++H40+J40+L40</f>
        <v>18653</v>
      </c>
      <c r="O40" s="26"/>
      <c r="P40" s="26">
        <v>17765</v>
      </c>
      <c r="Q40" s="26"/>
      <c r="R40" s="26">
        <v>0</v>
      </c>
      <c r="S40" s="26"/>
      <c r="T40" s="27">
        <v>888</v>
      </c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</row>
    <row r="41" spans="1:186" s="15" customFormat="1" ht="13.5" x14ac:dyDescent="0.25">
      <c r="A41" s="18"/>
      <c r="B41" s="18"/>
      <c r="C41" s="18"/>
      <c r="D41" s="24" t="s">
        <v>75</v>
      </c>
      <c r="E41" s="18"/>
      <c r="F41" s="25">
        <v>0</v>
      </c>
      <c r="G41" s="25"/>
      <c r="H41" s="25">
        <v>0</v>
      </c>
      <c r="I41" s="25"/>
      <c r="J41" s="25">
        <v>17108</v>
      </c>
      <c r="K41" s="25"/>
      <c r="L41" s="25">
        <v>6604</v>
      </c>
      <c r="M41" s="25"/>
      <c r="N41" s="26">
        <f t="shared" si="1"/>
        <v>23712</v>
      </c>
      <c r="O41" s="25"/>
      <c r="P41" s="25">
        <v>8202</v>
      </c>
      <c r="Q41" s="25"/>
      <c r="R41" s="25">
        <v>15510</v>
      </c>
      <c r="S41" s="25"/>
      <c r="T41" s="27">
        <v>0</v>
      </c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</row>
    <row r="42" spans="1:186" s="15" customFormat="1" ht="13.5" x14ac:dyDescent="0.25">
      <c r="A42" s="24"/>
      <c r="B42" s="18"/>
      <c r="C42" s="18"/>
      <c r="D42" s="18" t="s">
        <v>76</v>
      </c>
      <c r="E42" s="18"/>
      <c r="F42" s="26">
        <v>5721</v>
      </c>
      <c r="G42" s="26"/>
      <c r="H42" s="26">
        <v>0</v>
      </c>
      <c r="I42" s="26"/>
      <c r="J42" s="26">
        <v>14473</v>
      </c>
      <c r="K42" s="26"/>
      <c r="L42" s="26">
        <v>34316</v>
      </c>
      <c r="M42" s="26"/>
      <c r="N42" s="26">
        <f t="shared" si="1"/>
        <v>54510</v>
      </c>
      <c r="O42" s="26"/>
      <c r="P42" s="26">
        <v>3350</v>
      </c>
      <c r="Q42" s="26"/>
      <c r="R42" s="26">
        <v>51160</v>
      </c>
      <c r="S42" s="26"/>
      <c r="T42" s="27">
        <v>0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</row>
    <row r="43" spans="1:186" s="15" customFormat="1" ht="13.5" x14ac:dyDescent="0.25">
      <c r="A43" s="18"/>
      <c r="B43" s="18"/>
      <c r="C43" s="18"/>
      <c r="D43" s="24" t="s">
        <v>38</v>
      </c>
      <c r="E43" s="18"/>
      <c r="F43" s="25">
        <v>0</v>
      </c>
      <c r="G43" s="25"/>
      <c r="H43" s="25">
        <v>0</v>
      </c>
      <c r="I43" s="25"/>
      <c r="J43" s="25">
        <v>158</v>
      </c>
      <c r="K43" s="25"/>
      <c r="L43" s="25">
        <v>0</v>
      </c>
      <c r="M43" s="25"/>
      <c r="N43" s="26">
        <f t="shared" si="1"/>
        <v>158</v>
      </c>
      <c r="O43" s="25"/>
      <c r="P43" s="25">
        <v>0</v>
      </c>
      <c r="Q43" s="25"/>
      <c r="R43" s="25">
        <v>158</v>
      </c>
      <c r="S43" s="25"/>
      <c r="T43" s="27">
        <v>0</v>
      </c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</row>
    <row r="44" spans="1:186" s="15" customFormat="1" ht="13.5" x14ac:dyDescent="0.25">
      <c r="A44" s="24"/>
      <c r="B44" s="18"/>
      <c r="C44" s="18"/>
      <c r="D44" s="18" t="s">
        <v>94</v>
      </c>
      <c r="E44" s="18"/>
      <c r="F44" s="26">
        <v>0</v>
      </c>
      <c r="G44" s="26"/>
      <c r="H44" s="26">
        <v>0</v>
      </c>
      <c r="I44" s="26"/>
      <c r="J44" s="26">
        <v>16</v>
      </c>
      <c r="K44" s="26"/>
      <c r="L44" s="26">
        <v>0</v>
      </c>
      <c r="M44" s="26"/>
      <c r="N44" s="26">
        <f t="shared" si="1"/>
        <v>16</v>
      </c>
      <c r="O44" s="26"/>
      <c r="P44" s="26">
        <v>0</v>
      </c>
      <c r="Q44" s="26"/>
      <c r="R44" s="26">
        <v>16</v>
      </c>
      <c r="S44" s="26"/>
      <c r="T44" s="27">
        <v>0</v>
      </c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</row>
    <row r="45" spans="1:186" s="15" customFormat="1" ht="13.5" x14ac:dyDescent="0.25">
      <c r="A45" s="18"/>
      <c r="B45" s="18"/>
      <c r="C45" s="18"/>
      <c r="D45" s="24" t="s">
        <v>39</v>
      </c>
      <c r="E45" s="18"/>
      <c r="F45" s="25">
        <v>0</v>
      </c>
      <c r="G45" s="25"/>
      <c r="H45" s="25">
        <v>0</v>
      </c>
      <c r="I45" s="25"/>
      <c r="J45" s="25">
        <v>66295</v>
      </c>
      <c r="K45" s="25"/>
      <c r="L45" s="25">
        <v>0</v>
      </c>
      <c r="M45" s="25"/>
      <c r="N45" s="26">
        <f t="shared" si="1"/>
        <v>66295</v>
      </c>
      <c r="O45" s="25"/>
      <c r="P45" s="25">
        <v>25952</v>
      </c>
      <c r="Q45" s="25"/>
      <c r="R45" s="25">
        <v>40343</v>
      </c>
      <c r="S45" s="25"/>
      <c r="T45" s="27">
        <v>0</v>
      </c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</row>
    <row r="46" spans="1:186" s="15" customFormat="1" ht="13.5" x14ac:dyDescent="0.25">
      <c r="A46" s="24"/>
      <c r="B46" s="18"/>
      <c r="C46" s="18"/>
      <c r="D46" s="18" t="s">
        <v>77</v>
      </c>
      <c r="E46" s="18"/>
      <c r="F46" s="26">
        <v>0</v>
      </c>
      <c r="G46" s="26"/>
      <c r="H46" s="26">
        <v>0</v>
      </c>
      <c r="I46" s="26"/>
      <c r="J46" s="26">
        <v>296665</v>
      </c>
      <c r="K46" s="26"/>
      <c r="L46" s="26">
        <v>0</v>
      </c>
      <c r="M46" s="26"/>
      <c r="N46" s="26">
        <f>F46+H46+J46+L46</f>
        <v>296665</v>
      </c>
      <c r="O46" s="26"/>
      <c r="P46" s="26">
        <v>196601</v>
      </c>
      <c r="Q46" s="26"/>
      <c r="R46" s="26">
        <v>100064</v>
      </c>
      <c r="S46" s="26"/>
      <c r="T46" s="26">
        <v>0</v>
      </c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</row>
    <row r="47" spans="1:186" s="15" customFormat="1" ht="13.5" x14ac:dyDescent="0.25">
      <c r="A47" s="18"/>
      <c r="B47" s="18"/>
      <c r="C47" s="18"/>
      <c r="D47" s="24"/>
      <c r="E47" s="18" t="s">
        <v>40</v>
      </c>
      <c r="F47" s="30">
        <f>SUM(F40:F46)</f>
        <v>5721</v>
      </c>
      <c r="G47" s="25"/>
      <c r="H47" s="30">
        <f>SUM(H40:H46)</f>
        <v>18653</v>
      </c>
      <c r="I47" s="25"/>
      <c r="J47" s="30">
        <f>SUM(J40:J46)</f>
        <v>394715</v>
      </c>
      <c r="K47" s="25"/>
      <c r="L47" s="30">
        <f>SUM(L40:L46)</f>
        <v>40920</v>
      </c>
      <c r="M47" s="25"/>
      <c r="N47" s="30">
        <f>SUM(N40:N46)</f>
        <v>460009</v>
      </c>
      <c r="O47" s="25"/>
      <c r="P47" s="30">
        <f>SUM(P40:P46)</f>
        <v>251870</v>
      </c>
      <c r="Q47" s="25"/>
      <c r="R47" s="30">
        <f>SUM(R40:R46)</f>
        <v>207251</v>
      </c>
      <c r="S47" s="25"/>
      <c r="T47" s="30">
        <f>SUM(T40:T46)</f>
        <v>888</v>
      </c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</row>
    <row r="48" spans="1:186" s="15" customFormat="1" ht="13.5" x14ac:dyDescent="0.25">
      <c r="A48" s="24"/>
      <c r="B48" s="18"/>
      <c r="C48" s="18" t="s">
        <v>18</v>
      </c>
      <c r="D48" s="18"/>
      <c r="E48" s="18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</row>
    <row r="49" spans="1:186" s="15" customFormat="1" ht="13.5" x14ac:dyDescent="0.25">
      <c r="A49" s="18"/>
      <c r="B49" s="18"/>
      <c r="C49" s="18"/>
      <c r="D49" s="24" t="s">
        <v>69</v>
      </c>
      <c r="E49" s="18"/>
      <c r="F49" s="25">
        <v>0</v>
      </c>
      <c r="G49" s="25"/>
      <c r="H49" s="25">
        <v>0</v>
      </c>
      <c r="I49" s="25"/>
      <c r="J49" s="25">
        <v>49557</v>
      </c>
      <c r="K49" s="25"/>
      <c r="L49" s="25">
        <v>33150</v>
      </c>
      <c r="M49" s="25"/>
      <c r="N49" s="26">
        <f>F49+H49+J49+L49</f>
        <v>82707</v>
      </c>
      <c r="O49" s="25"/>
      <c r="P49" s="25">
        <v>48956</v>
      </c>
      <c r="Q49" s="25"/>
      <c r="R49" s="25">
        <v>33751</v>
      </c>
      <c r="S49" s="25"/>
      <c r="T49" s="25">
        <v>0</v>
      </c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</row>
    <row r="50" spans="1:186" s="15" customFormat="1" ht="13.5" x14ac:dyDescent="0.25">
      <c r="A50" s="24"/>
      <c r="B50" s="18"/>
      <c r="C50" s="18"/>
      <c r="D50" s="18" t="s">
        <v>41</v>
      </c>
      <c r="E50" s="18"/>
      <c r="F50" s="26">
        <v>108665</v>
      </c>
      <c r="G50" s="26"/>
      <c r="H50" s="26">
        <v>0</v>
      </c>
      <c r="I50" s="26"/>
      <c r="J50" s="26">
        <v>12549</v>
      </c>
      <c r="K50" s="26"/>
      <c r="L50" s="26">
        <v>0</v>
      </c>
      <c r="M50" s="26"/>
      <c r="N50" s="26">
        <f t="shared" ref="N50:N55" si="2">F50+H50+J50+L50</f>
        <v>121214</v>
      </c>
      <c r="O50" s="26"/>
      <c r="P50" s="26">
        <v>0</v>
      </c>
      <c r="Q50" s="26"/>
      <c r="R50" s="26">
        <v>121214</v>
      </c>
      <c r="S50" s="26"/>
      <c r="T50" s="26">
        <v>0</v>
      </c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</row>
    <row r="51" spans="1:186" s="15" customFormat="1" ht="13.5" x14ac:dyDescent="0.25">
      <c r="A51" s="18"/>
      <c r="B51" s="18"/>
      <c r="C51" s="18"/>
      <c r="D51" s="24" t="s">
        <v>42</v>
      </c>
      <c r="E51" s="18"/>
      <c r="F51" s="25">
        <v>58335</v>
      </c>
      <c r="G51" s="25"/>
      <c r="H51" s="25">
        <v>0</v>
      </c>
      <c r="I51" s="25"/>
      <c r="J51" s="25">
        <v>1185</v>
      </c>
      <c r="K51" s="25"/>
      <c r="L51" s="25">
        <v>0</v>
      </c>
      <c r="M51" s="25"/>
      <c r="N51" s="26">
        <f t="shared" si="2"/>
        <v>59520</v>
      </c>
      <c r="O51" s="25"/>
      <c r="P51" s="25">
        <v>0</v>
      </c>
      <c r="Q51" s="25"/>
      <c r="R51" s="25">
        <v>59520</v>
      </c>
      <c r="S51" s="25"/>
      <c r="T51" s="25">
        <v>0</v>
      </c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</row>
    <row r="52" spans="1:186" s="15" customFormat="1" ht="13.5" x14ac:dyDescent="0.25">
      <c r="A52" s="24"/>
      <c r="B52" s="18"/>
      <c r="C52" s="18"/>
      <c r="D52" s="18" t="s">
        <v>37</v>
      </c>
      <c r="E52" s="18"/>
      <c r="F52" s="26">
        <v>0</v>
      </c>
      <c r="G52" s="26"/>
      <c r="H52" s="26">
        <v>17493</v>
      </c>
      <c r="I52" s="26"/>
      <c r="J52" s="26">
        <v>0</v>
      </c>
      <c r="K52" s="26"/>
      <c r="L52" s="26">
        <v>0</v>
      </c>
      <c r="M52" s="26"/>
      <c r="N52" s="26">
        <f t="shared" si="2"/>
        <v>17493</v>
      </c>
      <c r="O52" s="26"/>
      <c r="P52" s="26">
        <v>16660</v>
      </c>
      <c r="Q52" s="26"/>
      <c r="R52" s="26">
        <v>0</v>
      </c>
      <c r="S52" s="26"/>
      <c r="T52" s="26">
        <v>833</v>
      </c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</row>
    <row r="53" spans="1:186" s="15" customFormat="1" ht="13.5" x14ac:dyDescent="0.25">
      <c r="A53" s="18"/>
      <c r="B53" s="18"/>
      <c r="C53" s="18"/>
      <c r="D53" s="24" t="s">
        <v>78</v>
      </c>
      <c r="E53" s="18"/>
      <c r="F53" s="25">
        <v>67884</v>
      </c>
      <c r="G53" s="25"/>
      <c r="H53" s="25">
        <v>0</v>
      </c>
      <c r="I53" s="25"/>
      <c r="J53" s="25">
        <v>4568</v>
      </c>
      <c r="K53" s="25"/>
      <c r="L53" s="25">
        <v>0</v>
      </c>
      <c r="M53" s="25"/>
      <c r="N53" s="26">
        <f t="shared" si="2"/>
        <v>72452</v>
      </c>
      <c r="O53" s="25"/>
      <c r="P53" s="25">
        <v>269</v>
      </c>
      <c r="Q53" s="25"/>
      <c r="R53" s="25">
        <v>72183</v>
      </c>
      <c r="S53" s="25"/>
      <c r="T53" s="25">
        <v>0</v>
      </c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</row>
    <row r="54" spans="1:186" s="15" customFormat="1" ht="13.5" x14ac:dyDescent="0.25">
      <c r="A54" s="24"/>
      <c r="B54" s="18"/>
      <c r="C54" s="18"/>
      <c r="D54" s="18" t="s">
        <v>79</v>
      </c>
      <c r="E54" s="18"/>
      <c r="F54" s="26">
        <v>0</v>
      </c>
      <c r="G54" s="26"/>
      <c r="H54" s="26">
        <v>0</v>
      </c>
      <c r="I54" s="26"/>
      <c r="J54" s="26">
        <v>235112</v>
      </c>
      <c r="K54" s="26"/>
      <c r="L54" s="26">
        <v>0</v>
      </c>
      <c r="M54" s="26"/>
      <c r="N54" s="26">
        <f t="shared" si="2"/>
        <v>235112</v>
      </c>
      <c r="O54" s="26"/>
      <c r="P54" s="26">
        <v>177637</v>
      </c>
      <c r="Q54" s="26"/>
      <c r="R54" s="26">
        <v>45863</v>
      </c>
      <c r="S54" s="26"/>
      <c r="T54" s="26">
        <v>11612</v>
      </c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</row>
    <row r="55" spans="1:186" s="15" customFormat="1" ht="13.5" x14ac:dyDescent="0.25">
      <c r="A55" s="18"/>
      <c r="B55" s="18"/>
      <c r="C55" s="18"/>
      <c r="D55" s="24" t="s">
        <v>95</v>
      </c>
      <c r="E55" s="18"/>
      <c r="F55" s="25">
        <v>0</v>
      </c>
      <c r="G55" s="25"/>
      <c r="H55" s="25">
        <v>0</v>
      </c>
      <c r="I55" s="25"/>
      <c r="J55" s="25">
        <v>0</v>
      </c>
      <c r="K55" s="25"/>
      <c r="L55" s="25">
        <v>0</v>
      </c>
      <c r="M55" s="25"/>
      <c r="N55" s="26">
        <f t="shared" si="2"/>
        <v>0</v>
      </c>
      <c r="O55" s="25"/>
      <c r="P55" s="25">
        <v>0</v>
      </c>
      <c r="Q55" s="25"/>
      <c r="R55" s="25">
        <v>0</v>
      </c>
      <c r="S55" s="25"/>
      <c r="T55" s="27">
        <v>0</v>
      </c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</row>
    <row r="56" spans="1:186" s="15" customFormat="1" ht="13.5" x14ac:dyDescent="0.25">
      <c r="A56" s="18"/>
      <c r="B56" s="18"/>
      <c r="C56" s="18"/>
      <c r="D56" s="18"/>
      <c r="E56" s="24" t="s">
        <v>43</v>
      </c>
      <c r="F56" s="28">
        <f>SUM(F49:F55)</f>
        <v>234884</v>
      </c>
      <c r="G56" s="29"/>
      <c r="H56" s="28">
        <f>SUM(H49:H55)</f>
        <v>17493</v>
      </c>
      <c r="I56" s="29"/>
      <c r="J56" s="28">
        <f>SUM(J49:J55)</f>
        <v>302971</v>
      </c>
      <c r="K56" s="29"/>
      <c r="L56" s="28">
        <f>SUM(L49:L55)</f>
        <v>33150</v>
      </c>
      <c r="M56" s="29"/>
      <c r="N56" s="28">
        <f>SUM(N49:N55)</f>
        <v>588498</v>
      </c>
      <c r="O56" s="29"/>
      <c r="P56" s="28">
        <f>SUM(P49:P55)</f>
        <v>243522</v>
      </c>
      <c r="Q56" s="29"/>
      <c r="R56" s="28">
        <f>SUM(R49:R55)</f>
        <v>332531</v>
      </c>
      <c r="S56" s="29"/>
      <c r="T56" s="28">
        <f>SUM(T49:T55)</f>
        <v>12445</v>
      </c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</row>
    <row r="57" spans="1:186" s="15" customFormat="1" ht="13.5" x14ac:dyDescent="0.25">
      <c r="A57" s="18"/>
      <c r="B57" s="18"/>
      <c r="C57" s="18"/>
      <c r="D57" s="24"/>
      <c r="E57" s="18" t="s">
        <v>44</v>
      </c>
      <c r="F57" s="30">
        <f>+F56+F47+F38+F31+F24+F34</f>
        <v>450770</v>
      </c>
      <c r="G57" s="25"/>
      <c r="H57" s="30">
        <f>+H56+H47+H38+H31+H24+H34</f>
        <v>58299</v>
      </c>
      <c r="I57" s="25"/>
      <c r="J57" s="30">
        <f>+J56+J47+J38+J31+J24+J34</f>
        <v>1778948</v>
      </c>
      <c r="K57" s="25"/>
      <c r="L57" s="30">
        <f>+L56+L47+L38+L31+L24+L34</f>
        <v>437533</v>
      </c>
      <c r="M57" s="25"/>
      <c r="N57" s="30">
        <f>+N56+N47+N38+N31+N24+N34</f>
        <v>2725550</v>
      </c>
      <c r="O57" s="25"/>
      <c r="P57" s="30">
        <f>+P56+P47+P38+P31+P24+P34</f>
        <v>1769530</v>
      </c>
      <c r="Q57" s="25"/>
      <c r="R57" s="30">
        <f>+R56+R47+R38+R31+R24+R34</f>
        <v>941633</v>
      </c>
      <c r="S57" s="25"/>
      <c r="T57" s="30">
        <f>+T56+T47+T38+T31+T24+T34</f>
        <v>14387</v>
      </c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</row>
    <row r="58" spans="1:186" s="15" customFormat="1" ht="13.5" x14ac:dyDescent="0.25">
      <c r="A58" s="24"/>
      <c r="B58" s="18" t="s">
        <v>19</v>
      </c>
      <c r="C58" s="18"/>
      <c r="D58" s="18"/>
      <c r="E58" s="18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</row>
    <row r="59" spans="1:186" s="15" customFormat="1" ht="13.5" x14ac:dyDescent="0.25">
      <c r="A59" s="18"/>
      <c r="B59" s="18"/>
      <c r="C59" s="18" t="s">
        <v>14</v>
      </c>
      <c r="D59" s="24"/>
      <c r="E59" s="18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</row>
    <row r="60" spans="1:186" s="15" customFormat="1" ht="13.5" x14ac:dyDescent="0.25">
      <c r="A60" s="24"/>
      <c r="B60" s="18"/>
      <c r="C60" s="18"/>
      <c r="D60" s="18" t="s">
        <v>45</v>
      </c>
      <c r="E60" s="18"/>
      <c r="F60" s="26">
        <v>0</v>
      </c>
      <c r="G60" s="26"/>
      <c r="H60" s="26">
        <v>0</v>
      </c>
      <c r="I60" s="26"/>
      <c r="J60" s="26">
        <v>18491</v>
      </c>
      <c r="K60" s="26"/>
      <c r="L60" s="26">
        <v>0</v>
      </c>
      <c r="M60" s="26"/>
      <c r="N60" s="26">
        <f>F60+H60+J60+L60</f>
        <v>18491</v>
      </c>
      <c r="O60" s="26"/>
      <c r="P60" s="26">
        <v>17616</v>
      </c>
      <c r="Q60" s="26"/>
      <c r="R60" s="26">
        <v>875</v>
      </c>
      <c r="S60" s="26"/>
      <c r="T60" s="26">
        <v>0</v>
      </c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</row>
    <row r="61" spans="1:186" s="15" customFormat="1" ht="13.5" x14ac:dyDescent="0.25">
      <c r="A61" s="18"/>
      <c r="B61" s="18"/>
      <c r="C61" s="18"/>
      <c r="D61" s="24"/>
      <c r="E61" s="18" t="s">
        <v>36</v>
      </c>
      <c r="F61" s="30">
        <f>SUM(F60:F60)</f>
        <v>0</v>
      </c>
      <c r="G61" s="25"/>
      <c r="H61" s="30">
        <f>SUM(H60:H60)</f>
        <v>0</v>
      </c>
      <c r="I61" s="25"/>
      <c r="J61" s="30">
        <f>SUM(J60:J60)</f>
        <v>18491</v>
      </c>
      <c r="K61" s="25"/>
      <c r="L61" s="30">
        <f>SUM(L60:L60)</f>
        <v>0</v>
      </c>
      <c r="M61" s="25"/>
      <c r="N61" s="30">
        <f>SUM(F61:L61)</f>
        <v>18491</v>
      </c>
      <c r="O61" s="25"/>
      <c r="P61" s="30">
        <f>SUM(P60:P60)</f>
        <v>17616</v>
      </c>
      <c r="Q61" s="25"/>
      <c r="R61" s="30">
        <f>SUM(R60:R60)</f>
        <v>875</v>
      </c>
      <c r="S61" s="25"/>
      <c r="T61" s="30">
        <f>SUM(T60:T60)</f>
        <v>0</v>
      </c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</row>
    <row r="62" spans="1:186" s="15" customFormat="1" ht="13.5" x14ac:dyDescent="0.25">
      <c r="A62" s="24"/>
      <c r="B62" s="18"/>
      <c r="C62" s="18" t="s">
        <v>15</v>
      </c>
      <c r="D62" s="18"/>
      <c r="E62" s="18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</row>
    <row r="63" spans="1:186" s="15" customFormat="1" ht="13.5" x14ac:dyDescent="0.25">
      <c r="A63" s="24"/>
      <c r="B63" s="18"/>
      <c r="C63" s="18"/>
      <c r="D63" s="18" t="s">
        <v>91</v>
      </c>
      <c r="E63" s="18"/>
      <c r="F63" s="26">
        <v>0</v>
      </c>
      <c r="G63" s="26"/>
      <c r="H63" s="26">
        <v>0</v>
      </c>
      <c r="I63" s="26"/>
      <c r="J63" s="26">
        <v>0</v>
      </c>
      <c r="K63" s="26"/>
      <c r="L63" s="26">
        <v>0</v>
      </c>
      <c r="M63" s="26"/>
      <c r="N63" s="26">
        <f>F63+H63+J63+L63</f>
        <v>0</v>
      </c>
      <c r="O63" s="26"/>
      <c r="P63" s="26">
        <v>0</v>
      </c>
      <c r="Q63" s="26"/>
      <c r="R63" s="26">
        <v>0</v>
      </c>
      <c r="S63" s="26"/>
      <c r="T63" s="26">
        <v>0</v>
      </c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</row>
    <row r="64" spans="1:186" s="15" customFormat="1" ht="13.5" x14ac:dyDescent="0.25">
      <c r="A64" s="18"/>
      <c r="B64" s="18"/>
      <c r="C64" s="18"/>
      <c r="D64" s="24" t="s">
        <v>103</v>
      </c>
      <c r="E64" s="18"/>
      <c r="F64" s="25">
        <v>0</v>
      </c>
      <c r="G64" s="25"/>
      <c r="H64" s="25"/>
      <c r="I64" s="25"/>
      <c r="J64" s="25">
        <v>7680</v>
      </c>
      <c r="K64" s="25"/>
      <c r="L64" s="25">
        <v>0</v>
      </c>
      <c r="M64" s="25"/>
      <c r="N64" s="26">
        <f>F64+H64+J64+L64</f>
        <v>7680</v>
      </c>
      <c r="O64" s="25"/>
      <c r="P64" s="25">
        <v>0</v>
      </c>
      <c r="Q64" s="25"/>
      <c r="R64" s="25">
        <v>7680</v>
      </c>
      <c r="S64" s="25"/>
      <c r="T64" s="25">
        <v>0</v>
      </c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</row>
    <row r="65" spans="1:186" s="15" customFormat="1" ht="13.5" x14ac:dyDescent="0.25">
      <c r="A65" s="18"/>
      <c r="B65" s="18"/>
      <c r="C65" s="18"/>
      <c r="D65" s="18"/>
      <c r="E65" s="24" t="s">
        <v>46</v>
      </c>
      <c r="F65" s="28">
        <f>SUM(F63:F64)</f>
        <v>0</v>
      </c>
      <c r="G65" s="29"/>
      <c r="H65" s="28">
        <f>SUM(H63:H64)</f>
        <v>0</v>
      </c>
      <c r="I65" s="29"/>
      <c r="J65" s="28">
        <f>SUM(J63:J64)</f>
        <v>7680</v>
      </c>
      <c r="K65" s="29"/>
      <c r="L65" s="28">
        <f>SUM(L63:L64)</f>
        <v>0</v>
      </c>
      <c r="M65" s="29"/>
      <c r="N65" s="28">
        <f>SUM(N63:N64)</f>
        <v>7680</v>
      </c>
      <c r="O65" s="29"/>
      <c r="P65" s="28">
        <f>SUM(P63:P64)</f>
        <v>0</v>
      </c>
      <c r="Q65" s="29"/>
      <c r="R65" s="28">
        <f>SUM(R63:R64)</f>
        <v>7680</v>
      </c>
      <c r="S65" s="29"/>
      <c r="T65" s="28">
        <f>SUM(T63:T64)</f>
        <v>0</v>
      </c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</row>
    <row r="66" spans="1:186" s="15" customFormat="1" ht="13.5" x14ac:dyDescent="0.25">
      <c r="A66" s="18"/>
      <c r="B66" s="18"/>
      <c r="C66" s="18" t="s">
        <v>20</v>
      </c>
      <c r="D66" s="24"/>
      <c r="E66" s="18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</row>
    <row r="67" spans="1:186" s="15" customFormat="1" ht="13.5" x14ac:dyDescent="0.25">
      <c r="A67" s="24"/>
      <c r="B67" s="18"/>
      <c r="C67" s="18"/>
      <c r="D67" s="18" t="s">
        <v>93</v>
      </c>
      <c r="E67" s="18"/>
      <c r="F67" s="26">
        <v>0</v>
      </c>
      <c r="G67" s="26"/>
      <c r="H67" s="26">
        <v>489687</v>
      </c>
      <c r="I67" s="26"/>
      <c r="J67" s="26">
        <v>59932</v>
      </c>
      <c r="K67" s="26"/>
      <c r="L67" s="26">
        <v>0</v>
      </c>
      <c r="M67" s="26"/>
      <c r="N67" s="26">
        <f>F67+H67+J67+L67</f>
        <v>549619</v>
      </c>
      <c r="O67" s="26"/>
      <c r="P67" s="26">
        <v>303832</v>
      </c>
      <c r="Q67" s="26"/>
      <c r="R67" s="26">
        <v>169185</v>
      </c>
      <c r="S67" s="26"/>
      <c r="T67" s="26">
        <v>76602</v>
      </c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</row>
    <row r="68" spans="1:186" s="15" customFormat="1" ht="13.5" x14ac:dyDescent="0.25">
      <c r="A68" s="18"/>
      <c r="B68" s="18"/>
      <c r="C68" s="18"/>
      <c r="D68" s="24"/>
      <c r="E68" s="18" t="s">
        <v>80</v>
      </c>
      <c r="F68" s="30">
        <f>SUM(F67:F67)</f>
        <v>0</v>
      </c>
      <c r="G68" s="25"/>
      <c r="H68" s="30">
        <f>SUM(H67:H67)</f>
        <v>489687</v>
      </c>
      <c r="I68" s="25"/>
      <c r="J68" s="30">
        <f>SUM(J67:J67)</f>
        <v>59932</v>
      </c>
      <c r="K68" s="25"/>
      <c r="L68" s="30">
        <f>SUM(L67:L67)</f>
        <v>0</v>
      </c>
      <c r="M68" s="25"/>
      <c r="N68" s="30">
        <f>SUM(F68:L68)</f>
        <v>549619</v>
      </c>
      <c r="O68" s="25"/>
      <c r="P68" s="30">
        <f>SUM(P67:P67)</f>
        <v>303832</v>
      </c>
      <c r="Q68" s="25"/>
      <c r="R68" s="30">
        <f>SUM(R67:R67)</f>
        <v>169185</v>
      </c>
      <c r="S68" s="25"/>
      <c r="T68" s="30">
        <f>SUM(T67:T67)</f>
        <v>76602</v>
      </c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</row>
    <row r="69" spans="1:186" s="15" customFormat="1" ht="13.5" x14ac:dyDescent="0.25">
      <c r="A69" s="18"/>
      <c r="B69" s="18"/>
      <c r="C69" s="18"/>
      <c r="D69" s="18"/>
      <c r="E69" s="24" t="s">
        <v>81</v>
      </c>
      <c r="F69" s="28">
        <f>+F68+F61+F65</f>
        <v>0</v>
      </c>
      <c r="G69" s="29"/>
      <c r="H69" s="28">
        <f>+H68+H61+H65</f>
        <v>489687</v>
      </c>
      <c r="I69" s="29"/>
      <c r="J69" s="28">
        <f>+J68+J61+J65</f>
        <v>86103</v>
      </c>
      <c r="K69" s="29"/>
      <c r="L69" s="28">
        <f>+L68+L61+L65</f>
        <v>0</v>
      </c>
      <c r="M69" s="29"/>
      <c r="N69" s="28">
        <f>+N68+N61+N65</f>
        <v>575790</v>
      </c>
      <c r="O69" s="29"/>
      <c r="P69" s="28">
        <f>+P68+P61+P65</f>
        <v>321448</v>
      </c>
      <c r="Q69" s="29"/>
      <c r="R69" s="28">
        <f>+R68+R61+R65</f>
        <v>177740</v>
      </c>
      <c r="S69" s="29"/>
      <c r="T69" s="28">
        <f>+T68+T61+T65</f>
        <v>76602</v>
      </c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</row>
    <row r="70" spans="1:186" s="15" customFormat="1" ht="13.5" x14ac:dyDescent="0.25">
      <c r="A70" s="18"/>
      <c r="B70" s="18" t="s">
        <v>21</v>
      </c>
      <c r="C70" s="18"/>
      <c r="D70" s="24"/>
      <c r="E70" s="18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</row>
    <row r="71" spans="1:186" s="15" customFormat="1" ht="13.5" x14ac:dyDescent="0.25">
      <c r="A71" s="24"/>
      <c r="B71" s="18"/>
      <c r="C71" s="18" t="s">
        <v>70</v>
      </c>
      <c r="D71" s="18"/>
      <c r="E71" s="18"/>
      <c r="F71" s="26">
        <v>5735</v>
      </c>
      <c r="G71" s="26"/>
      <c r="H71" s="26">
        <v>1465</v>
      </c>
      <c r="I71" s="26"/>
      <c r="J71" s="26">
        <v>0</v>
      </c>
      <c r="K71" s="26"/>
      <c r="L71" s="26">
        <v>0</v>
      </c>
      <c r="M71" s="26"/>
      <c r="N71" s="26">
        <f t="shared" ref="N71:N76" si="3">F71+H71+J71+L71</f>
        <v>7200</v>
      </c>
      <c r="O71" s="26"/>
      <c r="P71" s="26">
        <v>7200</v>
      </c>
      <c r="Q71" s="26"/>
      <c r="R71" s="26">
        <v>0</v>
      </c>
      <c r="S71" s="26"/>
      <c r="T71" s="26">
        <v>0</v>
      </c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</row>
    <row r="72" spans="1:186" s="15" customFormat="1" ht="13.5" x14ac:dyDescent="0.25">
      <c r="A72" s="18"/>
      <c r="B72" s="18"/>
      <c r="C72" s="18" t="s">
        <v>72</v>
      </c>
      <c r="D72" s="24"/>
      <c r="E72" s="18"/>
      <c r="F72" s="25">
        <v>12449</v>
      </c>
      <c r="G72" s="25"/>
      <c r="H72" s="25">
        <v>0</v>
      </c>
      <c r="I72" s="25"/>
      <c r="J72" s="25">
        <v>9218</v>
      </c>
      <c r="K72" s="25"/>
      <c r="L72" s="25">
        <v>0</v>
      </c>
      <c r="M72" s="25"/>
      <c r="N72" s="26">
        <f t="shared" si="3"/>
        <v>21667</v>
      </c>
      <c r="O72" s="25"/>
      <c r="P72" s="25">
        <v>3405</v>
      </c>
      <c r="Q72" s="25"/>
      <c r="R72" s="25">
        <v>18262</v>
      </c>
      <c r="S72" s="25"/>
      <c r="T72" s="25">
        <v>0</v>
      </c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</row>
    <row r="73" spans="1:186" s="15" customFormat="1" ht="13.5" x14ac:dyDescent="0.25">
      <c r="A73" s="24"/>
      <c r="B73" s="18"/>
      <c r="C73" s="18" t="s">
        <v>47</v>
      </c>
      <c r="D73" s="18"/>
      <c r="E73" s="18"/>
      <c r="F73" s="26">
        <v>0</v>
      </c>
      <c r="G73" s="26"/>
      <c r="H73" s="26">
        <v>0</v>
      </c>
      <c r="I73" s="26"/>
      <c r="J73" s="26">
        <v>2071</v>
      </c>
      <c r="K73" s="26"/>
      <c r="L73" s="26">
        <v>7222</v>
      </c>
      <c r="M73" s="26"/>
      <c r="N73" s="26">
        <f t="shared" si="3"/>
        <v>9293</v>
      </c>
      <c r="O73" s="26"/>
      <c r="P73" s="26">
        <v>1508</v>
      </c>
      <c r="Q73" s="26"/>
      <c r="R73" s="26">
        <v>7785</v>
      </c>
      <c r="S73" s="26"/>
      <c r="T73" s="26">
        <v>0</v>
      </c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</row>
    <row r="74" spans="1:186" s="15" customFormat="1" ht="13.5" x14ac:dyDescent="0.25">
      <c r="A74" s="18"/>
      <c r="B74" s="18"/>
      <c r="C74" s="18" t="s">
        <v>75</v>
      </c>
      <c r="D74" s="24"/>
      <c r="E74" s="18"/>
      <c r="F74" s="25">
        <v>0</v>
      </c>
      <c r="G74" s="25"/>
      <c r="H74" s="25">
        <v>0</v>
      </c>
      <c r="I74" s="25"/>
      <c r="J74" s="25">
        <v>3026</v>
      </c>
      <c r="K74" s="25"/>
      <c r="L74" s="25">
        <v>0</v>
      </c>
      <c r="M74" s="25"/>
      <c r="N74" s="26">
        <f t="shared" si="3"/>
        <v>3026</v>
      </c>
      <c r="O74" s="25"/>
      <c r="P74" s="25">
        <v>0</v>
      </c>
      <c r="Q74" s="25"/>
      <c r="R74" s="25">
        <v>3026</v>
      </c>
      <c r="S74" s="25"/>
      <c r="T74" s="25">
        <v>0</v>
      </c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</row>
    <row r="75" spans="1:186" s="15" customFormat="1" ht="13.5" x14ac:dyDescent="0.25">
      <c r="A75" s="24"/>
      <c r="B75" s="18"/>
      <c r="C75" s="18" t="s">
        <v>69</v>
      </c>
      <c r="D75" s="18"/>
      <c r="E75" s="18"/>
      <c r="F75" s="26">
        <v>0</v>
      </c>
      <c r="G75" s="26"/>
      <c r="H75" s="26">
        <v>0</v>
      </c>
      <c r="I75" s="26"/>
      <c r="J75" s="26">
        <v>122</v>
      </c>
      <c r="K75" s="26"/>
      <c r="L75" s="26">
        <v>0</v>
      </c>
      <c r="M75" s="26"/>
      <c r="N75" s="26">
        <f t="shared" si="3"/>
        <v>122</v>
      </c>
      <c r="O75" s="26"/>
      <c r="P75" s="26">
        <v>0</v>
      </c>
      <c r="Q75" s="26">
        <v>161610</v>
      </c>
      <c r="R75" s="26">
        <v>122</v>
      </c>
      <c r="S75" s="26"/>
      <c r="T75" s="26">
        <v>0</v>
      </c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</row>
    <row r="76" spans="1:186" s="15" customFormat="1" ht="13.5" x14ac:dyDescent="0.25">
      <c r="A76" s="18"/>
      <c r="B76" s="18"/>
      <c r="C76" s="18" t="s">
        <v>82</v>
      </c>
      <c r="D76" s="18"/>
      <c r="E76" s="24"/>
      <c r="F76" s="31">
        <v>0</v>
      </c>
      <c r="G76" s="29"/>
      <c r="H76" s="31">
        <v>182616</v>
      </c>
      <c r="I76" s="31"/>
      <c r="J76" s="31">
        <v>704264</v>
      </c>
      <c r="K76" s="31"/>
      <c r="L76" s="31">
        <v>0</v>
      </c>
      <c r="M76" s="31"/>
      <c r="N76" s="26">
        <f t="shared" si="3"/>
        <v>886880</v>
      </c>
      <c r="O76" s="31"/>
      <c r="P76" s="31">
        <v>364698</v>
      </c>
      <c r="Q76" s="31"/>
      <c r="R76" s="31">
        <v>522182</v>
      </c>
      <c r="S76" s="31"/>
      <c r="T76" s="31">
        <v>0</v>
      </c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</row>
    <row r="77" spans="1:186" s="15" customFormat="1" ht="13.5" x14ac:dyDescent="0.25">
      <c r="A77" s="18"/>
      <c r="B77" s="18"/>
      <c r="C77" s="18"/>
      <c r="D77" s="24"/>
      <c r="E77" s="18" t="s">
        <v>83</v>
      </c>
      <c r="F77" s="30">
        <f>SUM(F71:F76)</f>
        <v>18184</v>
      </c>
      <c r="G77" s="25"/>
      <c r="H77" s="30">
        <f>SUM(H71:H76)</f>
        <v>184081</v>
      </c>
      <c r="I77" s="25"/>
      <c r="J77" s="30">
        <f>SUM(J71:J76)</f>
        <v>718701</v>
      </c>
      <c r="K77" s="25"/>
      <c r="L77" s="30">
        <f>SUM(L71:L76)</f>
        <v>7222</v>
      </c>
      <c r="M77" s="25"/>
      <c r="N77" s="30">
        <f>SUM(F77:L77)</f>
        <v>928188</v>
      </c>
      <c r="O77" s="25"/>
      <c r="P77" s="30">
        <f>SUM(P71:P76)</f>
        <v>376811</v>
      </c>
      <c r="Q77" s="25"/>
      <c r="R77" s="30">
        <f>SUM(R71:R76)</f>
        <v>551377</v>
      </c>
      <c r="S77" s="25"/>
      <c r="T77" s="30">
        <f>SUM(T71:T76)</f>
        <v>0</v>
      </c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</row>
    <row r="78" spans="1:186" s="15" customFormat="1" ht="13.5" x14ac:dyDescent="0.25">
      <c r="A78" s="24"/>
      <c r="B78" s="18" t="s">
        <v>22</v>
      </c>
      <c r="C78" s="18"/>
      <c r="D78" s="18"/>
      <c r="E78" s="18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</row>
    <row r="79" spans="1:186" s="15" customFormat="1" ht="13.5" x14ac:dyDescent="0.25">
      <c r="A79" s="18"/>
      <c r="B79" s="18"/>
      <c r="C79" s="18" t="s">
        <v>23</v>
      </c>
      <c r="D79" s="24"/>
      <c r="E79" s="18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</row>
    <row r="80" spans="1:186" s="15" customFormat="1" ht="13.5" x14ac:dyDescent="0.25">
      <c r="A80" s="18"/>
      <c r="B80" s="18"/>
      <c r="C80" s="18"/>
      <c r="D80" s="24" t="s">
        <v>37</v>
      </c>
      <c r="E80" s="18"/>
      <c r="F80" s="25">
        <v>0</v>
      </c>
      <c r="G80" s="25"/>
      <c r="H80" s="25">
        <v>0</v>
      </c>
      <c r="I80" s="25"/>
      <c r="J80" s="25">
        <v>0</v>
      </c>
      <c r="K80" s="25"/>
      <c r="L80" s="25">
        <v>0</v>
      </c>
      <c r="M80" s="25"/>
      <c r="N80" s="26">
        <f>F80+H80+J80+L80</f>
        <v>0</v>
      </c>
      <c r="O80" s="25"/>
      <c r="P80" s="25">
        <v>0</v>
      </c>
      <c r="Q80" s="25"/>
      <c r="R80" s="25">
        <v>0</v>
      </c>
      <c r="S80" s="25"/>
      <c r="T80" s="25">
        <v>0</v>
      </c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</row>
    <row r="81" spans="1:186" s="15" customFormat="1" ht="13.5" x14ac:dyDescent="0.25">
      <c r="A81" s="18"/>
      <c r="B81" s="18"/>
      <c r="C81" s="18"/>
      <c r="D81" s="18" t="s">
        <v>70</v>
      </c>
      <c r="E81" s="18"/>
      <c r="F81" s="25">
        <v>0</v>
      </c>
      <c r="G81" s="25"/>
      <c r="H81" s="25">
        <v>0</v>
      </c>
      <c r="I81" s="25"/>
      <c r="J81" s="25">
        <v>0</v>
      </c>
      <c r="K81" s="25"/>
      <c r="L81" s="25">
        <v>0</v>
      </c>
      <c r="M81" s="25"/>
      <c r="N81" s="26">
        <f>F81+H81+J81+L81</f>
        <v>0</v>
      </c>
      <c r="O81" s="25"/>
      <c r="P81" s="25">
        <v>0</v>
      </c>
      <c r="Q81" s="25"/>
      <c r="R81" s="25">
        <v>0</v>
      </c>
      <c r="S81" s="25"/>
      <c r="T81" s="25">
        <v>0</v>
      </c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</row>
    <row r="82" spans="1:186" s="15" customFormat="1" ht="13.5" x14ac:dyDescent="0.25">
      <c r="A82" s="24"/>
      <c r="B82" s="18"/>
      <c r="C82" s="18"/>
      <c r="D82" s="18" t="s">
        <v>72</v>
      </c>
      <c r="E82" s="18"/>
      <c r="F82" s="26">
        <v>0</v>
      </c>
      <c r="G82" s="26"/>
      <c r="H82" s="26">
        <v>0</v>
      </c>
      <c r="I82" s="26"/>
      <c r="J82" s="26">
        <v>328</v>
      </c>
      <c r="K82" s="26"/>
      <c r="L82" s="26">
        <v>0</v>
      </c>
      <c r="M82" s="26"/>
      <c r="N82" s="26">
        <f>F82+H82+J82+L82</f>
        <v>328</v>
      </c>
      <c r="O82" s="26"/>
      <c r="P82" s="26">
        <v>0</v>
      </c>
      <c r="Q82" s="26"/>
      <c r="R82" s="26">
        <v>328</v>
      </c>
      <c r="S82" s="26"/>
      <c r="T82" s="26">
        <v>0</v>
      </c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</row>
    <row r="83" spans="1:186" s="15" customFormat="1" ht="13.5" x14ac:dyDescent="0.25">
      <c r="A83" s="18"/>
      <c r="B83" s="18"/>
      <c r="C83" s="18"/>
      <c r="D83" s="18" t="s">
        <v>75</v>
      </c>
      <c r="E83" s="18"/>
      <c r="F83" s="25">
        <v>0</v>
      </c>
      <c r="G83" s="25"/>
      <c r="H83" s="25">
        <v>0</v>
      </c>
      <c r="I83" s="25"/>
      <c r="J83" s="25">
        <v>0</v>
      </c>
      <c r="K83" s="25"/>
      <c r="L83" s="25">
        <v>0</v>
      </c>
      <c r="M83" s="25"/>
      <c r="N83" s="26">
        <f>F83+H83+J83+L83</f>
        <v>0</v>
      </c>
      <c r="O83" s="25"/>
      <c r="P83" s="25">
        <v>0</v>
      </c>
      <c r="Q83" s="25"/>
      <c r="R83" s="25">
        <v>0</v>
      </c>
      <c r="S83" s="25"/>
      <c r="T83" s="25">
        <v>0</v>
      </c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</row>
    <row r="84" spans="1:186" s="15" customFormat="1" ht="13.5" x14ac:dyDescent="0.25">
      <c r="A84" s="24"/>
      <c r="B84" s="18"/>
      <c r="C84" s="18"/>
      <c r="D84" s="18" t="s">
        <v>69</v>
      </c>
      <c r="E84" s="18"/>
      <c r="F84" s="26">
        <v>0</v>
      </c>
      <c r="G84" s="26"/>
      <c r="H84" s="26">
        <v>0</v>
      </c>
      <c r="I84" s="26"/>
      <c r="J84" s="26">
        <v>8</v>
      </c>
      <c r="K84" s="26"/>
      <c r="L84" s="26">
        <v>0</v>
      </c>
      <c r="M84" s="26"/>
      <c r="N84" s="26">
        <f>F84+H84+J84+L84</f>
        <v>8</v>
      </c>
      <c r="O84" s="26"/>
      <c r="P84" s="26">
        <v>0</v>
      </c>
      <c r="Q84" s="26"/>
      <c r="R84" s="26">
        <v>8</v>
      </c>
      <c r="S84" s="26"/>
      <c r="T84" s="26">
        <v>0</v>
      </c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</row>
    <row r="85" spans="1:186" s="15" customFormat="1" ht="13.5" x14ac:dyDescent="0.25">
      <c r="A85" s="18"/>
      <c r="B85" s="18"/>
      <c r="C85" s="18"/>
      <c r="D85" s="18"/>
      <c r="E85" s="24" t="s">
        <v>48</v>
      </c>
      <c r="F85" s="28">
        <f>SUM(F80:F84)</f>
        <v>0</v>
      </c>
      <c r="G85" s="29"/>
      <c r="H85" s="28">
        <f>SUM(H80:H84)</f>
        <v>0</v>
      </c>
      <c r="I85" s="29"/>
      <c r="J85" s="28">
        <f>SUM(J80:J84)</f>
        <v>336</v>
      </c>
      <c r="K85" s="29"/>
      <c r="L85" s="28">
        <f>SUM(L80:L84)</f>
        <v>0</v>
      </c>
      <c r="M85" s="29"/>
      <c r="N85" s="28">
        <f>SUM(N80:N84)</f>
        <v>336</v>
      </c>
      <c r="O85" s="29"/>
      <c r="P85" s="28">
        <f>SUM(P80:P84)</f>
        <v>0</v>
      </c>
      <c r="Q85" s="29"/>
      <c r="R85" s="28">
        <f>SUM(R80:R84)</f>
        <v>336</v>
      </c>
      <c r="S85" s="29"/>
      <c r="T85" s="28">
        <f>SUM(T80:T84)</f>
        <v>0</v>
      </c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</row>
    <row r="86" spans="1:186" s="15" customFormat="1" ht="13.5" x14ac:dyDescent="0.25">
      <c r="A86" s="18"/>
      <c r="B86" s="18"/>
      <c r="C86" s="18" t="s">
        <v>24</v>
      </c>
      <c r="D86" s="24"/>
      <c r="E86" s="18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</row>
    <row r="87" spans="1:186" s="15" customFormat="1" ht="13.5" x14ac:dyDescent="0.25">
      <c r="A87" s="24"/>
      <c r="B87" s="18"/>
      <c r="C87" s="18"/>
      <c r="D87" s="18" t="s">
        <v>49</v>
      </c>
      <c r="E87" s="18"/>
      <c r="F87" s="26">
        <v>19923</v>
      </c>
      <c r="G87" s="26"/>
      <c r="H87" s="26">
        <v>0</v>
      </c>
      <c r="I87" s="26"/>
      <c r="J87" s="26">
        <v>70609</v>
      </c>
      <c r="K87" s="26"/>
      <c r="L87" s="26">
        <v>0</v>
      </c>
      <c r="M87" s="26"/>
      <c r="N87" s="26">
        <f>F87+H87+J87+L87</f>
        <v>90532</v>
      </c>
      <c r="O87" s="26"/>
      <c r="P87" s="26">
        <v>9484</v>
      </c>
      <c r="Q87" s="26"/>
      <c r="R87" s="26">
        <v>81048</v>
      </c>
      <c r="S87" s="26"/>
      <c r="T87" s="26">
        <v>0</v>
      </c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</row>
    <row r="88" spans="1:186" s="15" customFormat="1" ht="13.5" x14ac:dyDescent="0.25">
      <c r="A88" s="18"/>
      <c r="B88" s="18"/>
      <c r="C88" s="18"/>
      <c r="D88" s="24" t="s">
        <v>37</v>
      </c>
      <c r="E88" s="18"/>
      <c r="F88" s="25">
        <v>0</v>
      </c>
      <c r="G88" s="25"/>
      <c r="H88" s="25">
        <v>11986</v>
      </c>
      <c r="I88" s="25"/>
      <c r="J88" s="25">
        <v>0</v>
      </c>
      <c r="K88" s="25"/>
      <c r="L88" s="25">
        <v>0</v>
      </c>
      <c r="M88" s="25"/>
      <c r="N88" s="26">
        <f>F88+H88+J88+L88</f>
        <v>11986</v>
      </c>
      <c r="O88" s="25"/>
      <c r="P88" s="25">
        <v>11415</v>
      </c>
      <c r="Q88" s="25"/>
      <c r="R88" s="25">
        <v>0</v>
      </c>
      <c r="S88" s="25"/>
      <c r="T88" s="25">
        <v>571</v>
      </c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</row>
    <row r="89" spans="1:186" s="15" customFormat="1" ht="13.5" x14ac:dyDescent="0.25">
      <c r="A89" s="18"/>
      <c r="B89" s="18"/>
      <c r="C89" s="18"/>
      <c r="D89" s="18"/>
      <c r="E89" s="24" t="s">
        <v>50</v>
      </c>
      <c r="F89" s="28">
        <f>SUM(F87:F88)</f>
        <v>19923</v>
      </c>
      <c r="G89" s="29"/>
      <c r="H89" s="28">
        <f>SUM(H87:H88)</f>
        <v>11986</v>
      </c>
      <c r="I89" s="29"/>
      <c r="J89" s="28">
        <f>SUM(J87:J88)</f>
        <v>70609</v>
      </c>
      <c r="K89" s="29"/>
      <c r="L89" s="28">
        <f>SUM(L87:L88)</f>
        <v>0</v>
      </c>
      <c r="M89" s="29"/>
      <c r="N89" s="28">
        <f>SUM(N87:N88)</f>
        <v>102518</v>
      </c>
      <c r="O89" s="29"/>
      <c r="P89" s="28">
        <f>SUM(P87:P88)</f>
        <v>20899</v>
      </c>
      <c r="Q89" s="29"/>
      <c r="R89" s="28">
        <f>SUM(R87:R88)</f>
        <v>81048</v>
      </c>
      <c r="S89" s="29"/>
      <c r="T89" s="28">
        <f>SUM(T87:T88)</f>
        <v>571</v>
      </c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</row>
    <row r="90" spans="1:186" s="15" customFormat="1" ht="13.5" x14ac:dyDescent="0.25">
      <c r="A90" s="18"/>
      <c r="B90" s="18"/>
      <c r="C90" s="18" t="s">
        <v>25</v>
      </c>
      <c r="D90" s="24"/>
      <c r="E90" s="18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</row>
    <row r="91" spans="1:186" s="15" customFormat="1" ht="13.5" x14ac:dyDescent="0.25">
      <c r="A91" s="24"/>
      <c r="B91" s="18"/>
      <c r="C91" s="18"/>
      <c r="D91" s="18" t="s">
        <v>51</v>
      </c>
      <c r="E91" s="18"/>
      <c r="F91" s="26">
        <v>0</v>
      </c>
      <c r="G91" s="26"/>
      <c r="H91" s="26">
        <v>0</v>
      </c>
      <c r="I91" s="26"/>
      <c r="J91" s="26">
        <v>0</v>
      </c>
      <c r="K91" s="26"/>
      <c r="L91" s="26">
        <v>66725</v>
      </c>
      <c r="M91" s="26"/>
      <c r="N91" s="26">
        <f>F91+H91+J91+L91</f>
        <v>66725</v>
      </c>
      <c r="O91" s="26"/>
      <c r="P91" s="26">
        <v>0</v>
      </c>
      <c r="Q91" s="26"/>
      <c r="R91" s="26">
        <v>66725</v>
      </c>
      <c r="S91" s="26"/>
      <c r="T91" s="26">
        <v>0</v>
      </c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</row>
    <row r="92" spans="1:186" s="15" customFormat="1" ht="13.5" x14ac:dyDescent="0.25">
      <c r="A92" s="24"/>
      <c r="B92" s="18"/>
      <c r="C92" s="18"/>
      <c r="D92" s="18" t="s">
        <v>106</v>
      </c>
      <c r="E92" s="18"/>
      <c r="F92" s="26">
        <v>0</v>
      </c>
      <c r="G92" s="26"/>
      <c r="H92" s="26">
        <v>0</v>
      </c>
      <c r="I92" s="26"/>
      <c r="J92" s="26">
        <v>0</v>
      </c>
      <c r="K92" s="26"/>
      <c r="L92" s="26">
        <v>0</v>
      </c>
      <c r="M92" s="26"/>
      <c r="N92" s="26">
        <f>F92+H92+J92+L92</f>
        <v>0</v>
      </c>
      <c r="O92" s="26"/>
      <c r="P92" s="26">
        <v>0</v>
      </c>
      <c r="Q92" s="26"/>
      <c r="R92" s="26">
        <v>0</v>
      </c>
      <c r="S92" s="26"/>
      <c r="T92" s="26">
        <v>0</v>
      </c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</row>
    <row r="93" spans="1:186" s="15" customFormat="1" ht="13.5" x14ac:dyDescent="0.25">
      <c r="A93" s="18"/>
      <c r="B93" s="18"/>
      <c r="C93" s="18"/>
      <c r="D93" s="24" t="s">
        <v>52</v>
      </c>
      <c r="E93" s="18"/>
      <c r="F93" s="25">
        <v>0</v>
      </c>
      <c r="G93" s="25"/>
      <c r="H93" s="25">
        <v>0</v>
      </c>
      <c r="I93" s="25"/>
      <c r="J93" s="25">
        <v>27448</v>
      </c>
      <c r="K93" s="25"/>
      <c r="L93" s="25">
        <v>0</v>
      </c>
      <c r="M93" s="25"/>
      <c r="N93" s="26">
        <f>F93+H93+J93+L93</f>
        <v>27448</v>
      </c>
      <c r="O93" s="25"/>
      <c r="P93" s="25">
        <v>12163</v>
      </c>
      <c r="Q93" s="25"/>
      <c r="R93" s="25">
        <v>15285</v>
      </c>
      <c r="S93" s="25"/>
      <c r="T93" s="25">
        <v>0</v>
      </c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</row>
    <row r="94" spans="1:186" s="15" customFormat="1" ht="13.5" x14ac:dyDescent="0.25">
      <c r="A94" s="24"/>
      <c r="B94" s="18"/>
      <c r="C94" s="18"/>
      <c r="D94" s="18" t="s">
        <v>53</v>
      </c>
      <c r="E94" s="18"/>
      <c r="F94" s="26">
        <v>0</v>
      </c>
      <c r="G94" s="26"/>
      <c r="H94" s="26">
        <v>0</v>
      </c>
      <c r="I94" s="26"/>
      <c r="J94" s="26">
        <v>11557</v>
      </c>
      <c r="K94" s="26"/>
      <c r="L94" s="26">
        <v>0</v>
      </c>
      <c r="M94" s="26"/>
      <c r="N94" s="26">
        <f>F94+H94+J94+L94</f>
        <v>11557</v>
      </c>
      <c r="O94" s="26"/>
      <c r="P94" s="26">
        <v>4590</v>
      </c>
      <c r="Q94" s="26"/>
      <c r="R94" s="26">
        <v>6967</v>
      </c>
      <c r="S94" s="26"/>
      <c r="T94" s="26">
        <v>0</v>
      </c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</row>
    <row r="95" spans="1:186" s="15" customFormat="1" ht="13.5" x14ac:dyDescent="0.25">
      <c r="A95" s="18"/>
      <c r="B95" s="18"/>
      <c r="C95" s="18"/>
      <c r="D95" s="24"/>
      <c r="E95" s="18" t="s">
        <v>54</v>
      </c>
      <c r="F95" s="30">
        <f>SUM(F91:F94)</f>
        <v>0</v>
      </c>
      <c r="G95" s="25"/>
      <c r="H95" s="30">
        <f>SUM(H91:H94)</f>
        <v>0</v>
      </c>
      <c r="I95" s="25"/>
      <c r="J95" s="30">
        <f>SUM(J91:J94)</f>
        <v>39005</v>
      </c>
      <c r="K95" s="25"/>
      <c r="L95" s="30">
        <f>SUM(L91:L94)</f>
        <v>66725</v>
      </c>
      <c r="M95" s="25"/>
      <c r="N95" s="30">
        <f>SUM(F95:L95)</f>
        <v>105730</v>
      </c>
      <c r="O95" s="25"/>
      <c r="P95" s="30">
        <f>SUM(P91:P94)</f>
        <v>16753</v>
      </c>
      <c r="Q95" s="25"/>
      <c r="R95" s="30">
        <f>SUM(R91:R94)</f>
        <v>88977</v>
      </c>
      <c r="S95" s="25"/>
      <c r="T95" s="30">
        <f>SUM(T91:T94)</f>
        <v>0</v>
      </c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</row>
    <row r="96" spans="1:186" s="15" customFormat="1" ht="13.5" x14ac:dyDescent="0.25">
      <c r="A96" s="18"/>
      <c r="B96" s="18"/>
      <c r="C96" s="18"/>
      <c r="D96" s="18"/>
      <c r="E96" s="24" t="s">
        <v>90</v>
      </c>
      <c r="F96" s="28">
        <f>+F95+F89+F85</f>
        <v>19923</v>
      </c>
      <c r="G96" s="29"/>
      <c r="H96" s="28">
        <f>+H95+H89+H85</f>
        <v>11986</v>
      </c>
      <c r="I96" s="29"/>
      <c r="J96" s="28">
        <f>+J95+J89+J85</f>
        <v>109950</v>
      </c>
      <c r="K96" s="29"/>
      <c r="L96" s="28">
        <f>+L95+L89+L85</f>
        <v>66725</v>
      </c>
      <c r="M96" s="29"/>
      <c r="N96" s="28">
        <f>SUM(F96:L96)</f>
        <v>208584</v>
      </c>
      <c r="O96" s="29"/>
      <c r="P96" s="28">
        <f>+P95+P89+P85</f>
        <v>37652</v>
      </c>
      <c r="Q96" s="29"/>
      <c r="R96" s="28">
        <f>+R95+R89+R85</f>
        <v>170361</v>
      </c>
      <c r="S96" s="29"/>
      <c r="T96" s="28">
        <f>+T95+T89+T85</f>
        <v>571</v>
      </c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</row>
    <row r="97" spans="1:186" s="15" customFormat="1" ht="13.5" x14ac:dyDescent="0.25">
      <c r="A97" s="18"/>
      <c r="B97" s="18" t="s">
        <v>26</v>
      </c>
      <c r="C97" s="18"/>
      <c r="D97" s="24"/>
      <c r="E97" s="18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</row>
    <row r="98" spans="1:186" s="15" customFormat="1" ht="13.5" x14ac:dyDescent="0.25">
      <c r="A98" s="24"/>
      <c r="B98" s="18"/>
      <c r="C98" s="18" t="s">
        <v>37</v>
      </c>
      <c r="D98" s="18"/>
      <c r="E98" s="18"/>
      <c r="F98" s="26">
        <v>0</v>
      </c>
      <c r="G98" s="26"/>
      <c r="H98" s="26">
        <v>12301</v>
      </c>
      <c r="I98" s="26"/>
      <c r="J98" s="26">
        <v>0</v>
      </c>
      <c r="K98" s="26"/>
      <c r="L98" s="26">
        <v>0</v>
      </c>
      <c r="M98" s="26"/>
      <c r="N98" s="26">
        <f t="shared" ref="N98:N105" si="4">F98+H98+J98+L98</f>
        <v>12301</v>
      </c>
      <c r="O98" s="26"/>
      <c r="P98" s="26">
        <v>11716</v>
      </c>
      <c r="Q98" s="26"/>
      <c r="R98" s="26">
        <v>0</v>
      </c>
      <c r="S98" s="26"/>
      <c r="T98" s="26">
        <v>585</v>
      </c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</row>
    <row r="99" spans="1:186" s="15" customFormat="1" ht="13.5" x14ac:dyDescent="0.25">
      <c r="A99" s="18"/>
      <c r="B99" s="18"/>
      <c r="C99" s="18" t="s">
        <v>84</v>
      </c>
      <c r="D99" s="24"/>
      <c r="E99" s="18"/>
      <c r="F99" s="25">
        <v>0</v>
      </c>
      <c r="G99" s="25"/>
      <c r="H99" s="25">
        <v>0</v>
      </c>
      <c r="I99" s="25"/>
      <c r="J99" s="25">
        <v>1549</v>
      </c>
      <c r="K99" s="25"/>
      <c r="L99" s="25">
        <v>0</v>
      </c>
      <c r="M99" s="25"/>
      <c r="N99" s="26">
        <f t="shared" si="4"/>
        <v>1549</v>
      </c>
      <c r="O99" s="25"/>
      <c r="P99" s="25">
        <v>0</v>
      </c>
      <c r="Q99" s="25"/>
      <c r="R99" s="25">
        <v>1549</v>
      </c>
      <c r="S99" s="25"/>
      <c r="T99" s="25">
        <v>0</v>
      </c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</row>
    <row r="100" spans="1:186" s="15" customFormat="1" ht="13.5" x14ac:dyDescent="0.25">
      <c r="A100" s="24"/>
      <c r="B100" s="18"/>
      <c r="C100" s="18" t="s">
        <v>107</v>
      </c>
      <c r="D100" s="18"/>
      <c r="E100" s="18"/>
      <c r="F100" s="26">
        <v>189</v>
      </c>
      <c r="G100" s="26"/>
      <c r="H100" s="26">
        <v>0</v>
      </c>
      <c r="I100" s="26"/>
      <c r="J100" s="26">
        <v>229</v>
      </c>
      <c r="K100" s="26"/>
      <c r="L100" s="26">
        <v>191803</v>
      </c>
      <c r="M100" s="26"/>
      <c r="N100" s="26">
        <f t="shared" si="4"/>
        <v>192221</v>
      </c>
      <c r="O100" s="26"/>
      <c r="P100" s="26">
        <v>81925</v>
      </c>
      <c r="Q100" s="26"/>
      <c r="R100" s="26">
        <v>110296</v>
      </c>
      <c r="S100" s="26"/>
      <c r="T100" s="26">
        <v>0</v>
      </c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</row>
    <row r="101" spans="1:186" s="15" customFormat="1" ht="13.5" x14ac:dyDescent="0.25">
      <c r="A101" s="18"/>
      <c r="B101" s="18"/>
      <c r="C101" s="18" t="s">
        <v>108</v>
      </c>
      <c r="D101" s="24"/>
      <c r="E101" s="18"/>
      <c r="F101" s="25">
        <v>0</v>
      </c>
      <c r="G101" s="25"/>
      <c r="H101" s="25">
        <v>0</v>
      </c>
      <c r="I101" s="25"/>
      <c r="J101" s="25">
        <v>0</v>
      </c>
      <c r="K101" s="25"/>
      <c r="L101" s="25">
        <v>0</v>
      </c>
      <c r="M101" s="25"/>
      <c r="N101" s="26">
        <f t="shared" si="4"/>
        <v>0</v>
      </c>
      <c r="O101" s="25"/>
      <c r="P101" s="25">
        <v>0</v>
      </c>
      <c r="Q101" s="25"/>
      <c r="R101" s="25">
        <v>0</v>
      </c>
      <c r="S101" s="25"/>
      <c r="T101" s="25">
        <v>0</v>
      </c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</row>
    <row r="102" spans="1:186" s="15" customFormat="1" ht="13.5" x14ac:dyDescent="0.25">
      <c r="A102" s="24"/>
      <c r="B102" s="18"/>
      <c r="C102" s="18" t="s">
        <v>85</v>
      </c>
      <c r="D102" s="18"/>
      <c r="E102" s="18"/>
      <c r="F102" s="26">
        <v>0</v>
      </c>
      <c r="G102" s="26"/>
      <c r="H102" s="26">
        <v>0</v>
      </c>
      <c r="I102" s="26"/>
      <c r="J102" s="26">
        <v>0</v>
      </c>
      <c r="K102" s="26"/>
      <c r="L102" s="26">
        <v>97518</v>
      </c>
      <c r="M102" s="26"/>
      <c r="N102" s="26">
        <f t="shared" si="4"/>
        <v>97518</v>
      </c>
      <c r="O102" s="26"/>
      <c r="P102" s="26">
        <v>82219</v>
      </c>
      <c r="Q102" s="26"/>
      <c r="R102" s="26">
        <v>15299</v>
      </c>
      <c r="S102" s="26"/>
      <c r="T102" s="26">
        <v>0</v>
      </c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</row>
    <row r="103" spans="1:186" s="15" customFormat="1" ht="13.5" x14ac:dyDescent="0.25">
      <c r="A103" s="18"/>
      <c r="B103" s="18"/>
      <c r="C103" s="18" t="s">
        <v>109</v>
      </c>
      <c r="D103" s="24"/>
      <c r="E103" s="18"/>
      <c r="F103" s="25">
        <v>0</v>
      </c>
      <c r="G103" s="25"/>
      <c r="H103" s="25">
        <v>0</v>
      </c>
      <c r="I103" s="25"/>
      <c r="J103" s="25">
        <v>7393</v>
      </c>
      <c r="K103" s="25"/>
      <c r="L103" s="25">
        <v>0</v>
      </c>
      <c r="M103" s="25"/>
      <c r="N103" s="26">
        <f t="shared" si="4"/>
        <v>7393</v>
      </c>
      <c r="O103" s="25"/>
      <c r="P103" s="25">
        <v>0</v>
      </c>
      <c r="Q103" s="25"/>
      <c r="R103" s="25">
        <v>7393</v>
      </c>
      <c r="S103" s="25"/>
      <c r="T103" s="25">
        <v>0</v>
      </c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</row>
    <row r="104" spans="1:186" s="15" customFormat="1" ht="13.5" x14ac:dyDescent="0.25">
      <c r="A104" s="18"/>
      <c r="B104" s="18"/>
      <c r="C104" s="18" t="s">
        <v>55</v>
      </c>
      <c r="D104" s="24"/>
      <c r="E104" s="18"/>
      <c r="F104" s="25">
        <v>0</v>
      </c>
      <c r="G104" s="25"/>
      <c r="H104" s="25">
        <v>0</v>
      </c>
      <c r="I104" s="25"/>
      <c r="J104" s="25">
        <v>0</v>
      </c>
      <c r="K104" s="25"/>
      <c r="L104" s="25">
        <v>11284</v>
      </c>
      <c r="M104" s="25"/>
      <c r="N104" s="26">
        <f t="shared" si="4"/>
        <v>11284</v>
      </c>
      <c r="O104" s="25"/>
      <c r="P104" s="25">
        <v>0</v>
      </c>
      <c r="Q104" s="25"/>
      <c r="R104" s="25">
        <v>11284</v>
      </c>
      <c r="S104" s="25"/>
      <c r="T104" s="25">
        <v>0</v>
      </c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</row>
    <row r="105" spans="1:186" s="15" customFormat="1" ht="13.5" x14ac:dyDescent="0.25">
      <c r="A105" s="24"/>
      <c r="B105" s="18"/>
      <c r="C105" s="18" t="s">
        <v>56</v>
      </c>
      <c r="D105" s="18"/>
      <c r="E105" s="18"/>
      <c r="F105" s="26">
        <v>0</v>
      </c>
      <c r="G105" s="26"/>
      <c r="H105" s="26">
        <v>0</v>
      </c>
      <c r="I105" s="26"/>
      <c r="J105" s="26">
        <v>0</v>
      </c>
      <c r="K105" s="26"/>
      <c r="L105" s="26">
        <v>2088</v>
      </c>
      <c r="M105" s="26"/>
      <c r="N105" s="26">
        <f t="shared" si="4"/>
        <v>2088</v>
      </c>
      <c r="O105" s="26"/>
      <c r="P105" s="26">
        <v>0</v>
      </c>
      <c r="Q105" s="26"/>
      <c r="R105" s="26">
        <v>2088</v>
      </c>
      <c r="S105" s="26"/>
      <c r="T105" s="26">
        <v>0</v>
      </c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</row>
    <row r="106" spans="1:186" s="15" customFormat="1" ht="13.5" x14ac:dyDescent="0.25">
      <c r="A106" s="18"/>
      <c r="B106" s="18"/>
      <c r="C106" s="18"/>
      <c r="D106" s="24"/>
      <c r="E106" s="18" t="s">
        <v>57</v>
      </c>
      <c r="F106" s="30">
        <f>SUM(F98:F105)</f>
        <v>189</v>
      </c>
      <c r="G106" s="25"/>
      <c r="H106" s="30">
        <f>SUM(H98:H105)</f>
        <v>12301</v>
      </c>
      <c r="I106" s="25"/>
      <c r="J106" s="30">
        <f>SUM(J98:J105)</f>
        <v>9171</v>
      </c>
      <c r="K106" s="25"/>
      <c r="L106" s="30">
        <f>SUM(L98:L105)</f>
        <v>302693</v>
      </c>
      <c r="M106" s="25"/>
      <c r="N106" s="30">
        <f>SUM(F106:L106)</f>
        <v>324354</v>
      </c>
      <c r="O106" s="25"/>
      <c r="P106" s="30">
        <f>SUM(P98:P105)</f>
        <v>175860</v>
      </c>
      <c r="Q106" s="25"/>
      <c r="R106" s="30">
        <f>SUM(R98:R105)</f>
        <v>147909</v>
      </c>
      <c r="S106" s="25"/>
      <c r="T106" s="30">
        <f>SUM(T98:T105)</f>
        <v>585</v>
      </c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</row>
    <row r="107" spans="1:186" s="15" customFormat="1" ht="13.5" x14ac:dyDescent="0.25">
      <c r="A107" s="24"/>
      <c r="B107" s="18" t="s">
        <v>27</v>
      </c>
      <c r="C107" s="18"/>
      <c r="D107" s="18"/>
      <c r="E107" s="18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</row>
    <row r="108" spans="1:186" s="15" customFormat="1" ht="13.5" x14ac:dyDescent="0.25">
      <c r="A108" s="18"/>
      <c r="B108" s="18"/>
      <c r="C108" s="18" t="s">
        <v>28</v>
      </c>
      <c r="D108" s="24"/>
      <c r="E108" s="18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</row>
    <row r="109" spans="1:186" s="15" customFormat="1" ht="13.5" x14ac:dyDescent="0.25">
      <c r="A109" s="24"/>
      <c r="B109" s="18"/>
      <c r="C109" s="18"/>
      <c r="D109" s="18" t="s">
        <v>37</v>
      </c>
      <c r="E109" s="18"/>
      <c r="F109" s="26">
        <v>0</v>
      </c>
      <c r="G109" s="26"/>
      <c r="H109" s="26">
        <v>3684</v>
      </c>
      <c r="I109" s="26"/>
      <c r="J109" s="26">
        <v>0</v>
      </c>
      <c r="K109" s="26"/>
      <c r="L109" s="26">
        <v>0</v>
      </c>
      <c r="M109" s="26"/>
      <c r="N109" s="26">
        <f>F109+H109+J109+L109</f>
        <v>3684</v>
      </c>
      <c r="O109" s="26"/>
      <c r="P109" s="26">
        <v>3509</v>
      </c>
      <c r="Q109" s="26"/>
      <c r="R109" s="26">
        <v>0</v>
      </c>
      <c r="S109" s="26"/>
      <c r="T109" s="26">
        <v>175</v>
      </c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</row>
    <row r="110" spans="1:186" s="15" customFormat="1" ht="13.5" x14ac:dyDescent="0.25">
      <c r="A110" s="24"/>
      <c r="B110" s="18"/>
      <c r="C110" s="18"/>
      <c r="D110" s="18" t="s">
        <v>116</v>
      </c>
      <c r="E110" s="18"/>
      <c r="F110" s="26">
        <v>0</v>
      </c>
      <c r="G110" s="26"/>
      <c r="H110" s="26">
        <v>0</v>
      </c>
      <c r="I110" s="26"/>
      <c r="J110" s="26">
        <v>200</v>
      </c>
      <c r="K110" s="26"/>
      <c r="L110" s="26">
        <v>0</v>
      </c>
      <c r="M110" s="26"/>
      <c r="N110" s="26">
        <f>F110+H110+J110+L110</f>
        <v>200</v>
      </c>
      <c r="O110" s="26"/>
      <c r="P110" s="26">
        <v>0</v>
      </c>
      <c r="Q110" s="26"/>
      <c r="R110" s="26">
        <v>200</v>
      </c>
      <c r="S110" s="26"/>
      <c r="T110" s="26">
        <v>0</v>
      </c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</row>
    <row r="111" spans="1:186" s="15" customFormat="1" ht="13.5" x14ac:dyDescent="0.25">
      <c r="A111" s="24"/>
      <c r="B111" s="18"/>
      <c r="C111" s="18"/>
      <c r="D111" s="18" t="s">
        <v>117</v>
      </c>
      <c r="E111" s="18"/>
      <c r="F111" s="26">
        <v>0</v>
      </c>
      <c r="G111" s="26"/>
      <c r="H111" s="26">
        <v>0</v>
      </c>
      <c r="I111" s="26"/>
      <c r="J111" s="26">
        <v>0</v>
      </c>
      <c r="K111" s="26"/>
      <c r="L111" s="26">
        <v>0</v>
      </c>
      <c r="M111" s="26"/>
      <c r="N111" s="26">
        <f>F111+H111+J111+L111</f>
        <v>0</v>
      </c>
      <c r="O111" s="26"/>
      <c r="P111" s="26">
        <v>0</v>
      </c>
      <c r="Q111" s="26"/>
      <c r="R111" s="26">
        <v>0</v>
      </c>
      <c r="S111" s="26"/>
      <c r="T111" s="26">
        <v>0</v>
      </c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</row>
    <row r="112" spans="1:186" s="15" customFormat="1" ht="13.5" x14ac:dyDescent="0.25">
      <c r="A112" s="18"/>
      <c r="B112" s="18"/>
      <c r="C112" s="18"/>
      <c r="D112" s="18" t="s">
        <v>110</v>
      </c>
      <c r="E112" s="18"/>
      <c r="F112" s="25">
        <v>0</v>
      </c>
      <c r="G112" s="25"/>
      <c r="H112" s="25">
        <v>0</v>
      </c>
      <c r="I112" s="25"/>
      <c r="J112" s="25">
        <v>0</v>
      </c>
      <c r="K112" s="25"/>
      <c r="L112" s="25">
        <v>0</v>
      </c>
      <c r="M112" s="25"/>
      <c r="N112" s="26">
        <f>F112+H112+J112+L112</f>
        <v>0</v>
      </c>
      <c r="O112" s="25"/>
      <c r="P112" s="25">
        <v>0</v>
      </c>
      <c r="Q112" s="25"/>
      <c r="R112" s="25">
        <v>0</v>
      </c>
      <c r="S112" s="25"/>
      <c r="T112" s="25">
        <v>0</v>
      </c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</row>
    <row r="113" spans="1:186" s="15" customFormat="1" ht="13.5" x14ac:dyDescent="0.25">
      <c r="A113" s="24"/>
      <c r="B113" s="18"/>
      <c r="C113" s="18"/>
      <c r="D113" s="18" t="s">
        <v>111</v>
      </c>
      <c r="E113" s="18"/>
      <c r="F113" s="26">
        <v>0</v>
      </c>
      <c r="G113" s="26"/>
      <c r="H113" s="26">
        <v>0</v>
      </c>
      <c r="I113" s="26"/>
      <c r="J113" s="26">
        <v>0</v>
      </c>
      <c r="K113" s="26"/>
      <c r="L113" s="26">
        <v>0</v>
      </c>
      <c r="M113" s="26"/>
      <c r="N113" s="26">
        <f>F113+H113+J113+L113</f>
        <v>0</v>
      </c>
      <c r="O113" s="26"/>
      <c r="P113" s="26">
        <v>0</v>
      </c>
      <c r="Q113" s="26"/>
      <c r="R113" s="26">
        <v>0</v>
      </c>
      <c r="S113" s="26"/>
      <c r="T113" s="26">
        <v>0</v>
      </c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</row>
    <row r="114" spans="1:186" s="15" customFormat="1" ht="13.5" x14ac:dyDescent="0.25">
      <c r="A114" s="18"/>
      <c r="B114" s="18"/>
      <c r="C114" s="18"/>
      <c r="D114" s="18"/>
      <c r="E114" s="24" t="s">
        <v>58</v>
      </c>
      <c r="F114" s="28">
        <f>SUM(F109:F113)</f>
        <v>0</v>
      </c>
      <c r="G114" s="29"/>
      <c r="H114" s="28">
        <f>SUM(H109:H113)</f>
        <v>3684</v>
      </c>
      <c r="I114" s="29"/>
      <c r="J114" s="28">
        <f>SUM(J109:J113)</f>
        <v>200</v>
      </c>
      <c r="K114" s="29"/>
      <c r="L114" s="28">
        <f>SUM(L109:L113)</f>
        <v>0</v>
      </c>
      <c r="M114" s="29"/>
      <c r="N114" s="28">
        <f>SUM(N109:N113)</f>
        <v>3884</v>
      </c>
      <c r="O114" s="29"/>
      <c r="P114" s="28">
        <f>SUM(P109:P113)</f>
        <v>3509</v>
      </c>
      <c r="Q114" s="29"/>
      <c r="R114" s="28">
        <f>SUM(R109:R113)</f>
        <v>200</v>
      </c>
      <c r="S114" s="29"/>
      <c r="T114" s="28">
        <f>SUM(T109:T113)</f>
        <v>175</v>
      </c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</row>
    <row r="115" spans="1:186" s="15" customFormat="1" ht="13.5" x14ac:dyDescent="0.25">
      <c r="A115" s="18"/>
      <c r="B115" s="18"/>
      <c r="C115" s="18" t="s">
        <v>29</v>
      </c>
      <c r="D115" s="24"/>
      <c r="E115" s="18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</row>
    <row r="116" spans="1:186" s="15" customFormat="1" ht="13.5" x14ac:dyDescent="0.25">
      <c r="A116" s="18"/>
      <c r="B116" s="18"/>
      <c r="C116" s="18"/>
      <c r="D116" s="24" t="s">
        <v>37</v>
      </c>
      <c r="E116" s="18"/>
      <c r="F116" s="25">
        <v>0</v>
      </c>
      <c r="G116" s="25"/>
      <c r="H116" s="25">
        <v>9502</v>
      </c>
      <c r="I116" s="25"/>
      <c r="J116" s="25">
        <v>0</v>
      </c>
      <c r="K116" s="25"/>
      <c r="L116" s="25">
        <v>0</v>
      </c>
      <c r="M116" s="25"/>
      <c r="N116" s="26">
        <f>F116+H116+J116+L116</f>
        <v>9502</v>
      </c>
      <c r="O116" s="25"/>
      <c r="P116" s="25">
        <v>9050</v>
      </c>
      <c r="Q116" s="25"/>
      <c r="R116" s="25">
        <v>0</v>
      </c>
      <c r="S116" s="25"/>
      <c r="T116" s="25">
        <v>452</v>
      </c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</row>
    <row r="117" spans="1:186" s="15" customFormat="1" ht="13.5" x14ac:dyDescent="0.25">
      <c r="A117" s="24"/>
      <c r="B117" s="18"/>
      <c r="C117" s="18"/>
      <c r="D117" s="18" t="s">
        <v>86</v>
      </c>
      <c r="E117" s="18"/>
      <c r="F117" s="26">
        <v>0</v>
      </c>
      <c r="G117" s="26"/>
      <c r="H117" s="26">
        <v>0</v>
      </c>
      <c r="I117" s="26"/>
      <c r="J117" s="26">
        <v>268</v>
      </c>
      <c r="K117" s="26"/>
      <c r="L117" s="26">
        <v>0</v>
      </c>
      <c r="M117" s="26"/>
      <c r="N117" s="26">
        <f>F117+H117+J117+L117</f>
        <v>268</v>
      </c>
      <c r="O117" s="26"/>
      <c r="P117" s="26">
        <v>56</v>
      </c>
      <c r="Q117" s="26"/>
      <c r="R117" s="26">
        <v>212</v>
      </c>
      <c r="S117" s="26"/>
      <c r="T117" s="26">
        <v>0</v>
      </c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</row>
    <row r="118" spans="1:186" s="15" customFormat="1" ht="13.5" x14ac:dyDescent="0.25">
      <c r="A118" s="18"/>
      <c r="B118" s="18"/>
      <c r="C118" s="18"/>
      <c r="D118" s="24" t="s">
        <v>59</v>
      </c>
      <c r="E118" s="18"/>
      <c r="F118" s="25">
        <v>0</v>
      </c>
      <c r="G118" s="25"/>
      <c r="H118" s="25">
        <v>0</v>
      </c>
      <c r="I118" s="25"/>
      <c r="J118" s="25">
        <v>100093</v>
      </c>
      <c r="K118" s="25"/>
      <c r="L118" s="25">
        <v>0</v>
      </c>
      <c r="M118" s="25"/>
      <c r="N118" s="26">
        <f>F118+H118+J118+L118</f>
        <v>100093</v>
      </c>
      <c r="O118" s="25"/>
      <c r="P118" s="25">
        <v>100093</v>
      </c>
      <c r="Q118" s="25"/>
      <c r="R118" s="25">
        <v>0</v>
      </c>
      <c r="S118" s="25"/>
      <c r="T118" s="25">
        <v>0</v>
      </c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</row>
    <row r="119" spans="1:186" s="15" customFormat="1" ht="13.5" x14ac:dyDescent="0.25">
      <c r="A119" s="18"/>
      <c r="B119" s="18"/>
      <c r="C119" s="18"/>
      <c r="D119" s="18"/>
      <c r="E119" s="24" t="s">
        <v>60</v>
      </c>
      <c r="F119" s="28">
        <f>SUM(F116:F118)</f>
        <v>0</v>
      </c>
      <c r="G119" s="29"/>
      <c r="H119" s="28">
        <f>SUM(H116:H118)</f>
        <v>9502</v>
      </c>
      <c r="I119" s="29"/>
      <c r="J119" s="28">
        <f>SUM(J116:J118)</f>
        <v>100361</v>
      </c>
      <c r="K119" s="29"/>
      <c r="L119" s="28">
        <f>SUM(L116:L118)</f>
        <v>0</v>
      </c>
      <c r="M119" s="29"/>
      <c r="N119" s="28">
        <f>SUM(N116:N118)</f>
        <v>109863</v>
      </c>
      <c r="O119" s="29"/>
      <c r="P119" s="28">
        <f>SUM(P116:P118)</f>
        <v>109199</v>
      </c>
      <c r="Q119" s="29"/>
      <c r="R119" s="28">
        <f>SUM(R116:R118)</f>
        <v>212</v>
      </c>
      <c r="S119" s="29"/>
      <c r="T119" s="28">
        <f>SUM(T116:T118)</f>
        <v>452</v>
      </c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  <c r="GB119" s="16"/>
      <c r="GC119" s="16"/>
      <c r="GD119" s="16"/>
    </row>
    <row r="120" spans="1:186" s="15" customFormat="1" ht="13.5" x14ac:dyDescent="0.25">
      <c r="A120" s="18"/>
      <c r="B120" s="18"/>
      <c r="C120" s="18"/>
      <c r="D120" s="24"/>
      <c r="E120" s="18" t="s">
        <v>61</v>
      </c>
      <c r="F120" s="30">
        <f>+F119+F114</f>
        <v>0</v>
      </c>
      <c r="G120" s="25"/>
      <c r="H120" s="30">
        <f>+H119+H114</f>
        <v>13186</v>
      </c>
      <c r="I120" s="25"/>
      <c r="J120" s="30">
        <f>+J119+J114</f>
        <v>100561</v>
      </c>
      <c r="K120" s="25"/>
      <c r="L120" s="30">
        <f>+L119+L114</f>
        <v>0</v>
      </c>
      <c r="M120" s="25"/>
      <c r="N120" s="30">
        <f>+N119+N114</f>
        <v>113747</v>
      </c>
      <c r="O120" s="25"/>
      <c r="P120" s="30">
        <f>+P119+P114</f>
        <v>112708</v>
      </c>
      <c r="Q120" s="25"/>
      <c r="R120" s="30">
        <f>+R119+R114</f>
        <v>412</v>
      </c>
      <c r="S120" s="25"/>
      <c r="T120" s="30">
        <f>+T119+T114</f>
        <v>627</v>
      </c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</row>
    <row r="121" spans="1:186" s="15" customFormat="1" ht="13.5" x14ac:dyDescent="0.25">
      <c r="A121" s="24"/>
      <c r="B121" s="18" t="s">
        <v>30</v>
      </c>
      <c r="C121" s="18"/>
      <c r="D121" s="18"/>
      <c r="E121" s="18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</row>
    <row r="122" spans="1:186" s="15" customFormat="1" ht="13.5" x14ac:dyDescent="0.25">
      <c r="A122" s="24"/>
      <c r="B122" s="18"/>
      <c r="C122" s="18" t="s">
        <v>104</v>
      </c>
      <c r="D122" s="18"/>
      <c r="E122" s="18"/>
      <c r="F122" s="26">
        <v>0</v>
      </c>
      <c r="G122" s="26"/>
      <c r="H122" s="26">
        <v>0</v>
      </c>
      <c r="I122" s="26"/>
      <c r="J122" s="26">
        <v>0</v>
      </c>
      <c r="K122" s="26"/>
      <c r="L122" s="26">
        <v>91079</v>
      </c>
      <c r="M122" s="26"/>
      <c r="N122" s="26">
        <f>F122+H122+J122+L122</f>
        <v>91079</v>
      </c>
      <c r="O122" s="26"/>
      <c r="P122" s="26">
        <v>0</v>
      </c>
      <c r="Q122" s="26"/>
      <c r="R122" s="26">
        <v>91079</v>
      </c>
      <c r="S122" s="26"/>
      <c r="T122" s="26">
        <v>0</v>
      </c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</row>
    <row r="123" spans="1:186" s="15" customFormat="1" ht="13.5" x14ac:dyDescent="0.25">
      <c r="A123" s="24"/>
      <c r="B123" s="18"/>
      <c r="C123" s="18" t="s">
        <v>118</v>
      </c>
      <c r="D123" s="18"/>
      <c r="E123" s="18"/>
      <c r="F123" s="26">
        <v>0</v>
      </c>
      <c r="G123" s="26"/>
      <c r="H123" s="26">
        <v>0</v>
      </c>
      <c r="I123" s="26"/>
      <c r="J123" s="26">
        <v>0</v>
      </c>
      <c r="K123" s="26"/>
      <c r="L123" s="26">
        <v>70110</v>
      </c>
      <c r="M123" s="26"/>
      <c r="N123" s="26">
        <f>F123+H123+J123+L123</f>
        <v>70110</v>
      </c>
      <c r="O123" s="26"/>
      <c r="P123" s="26">
        <v>0</v>
      </c>
      <c r="Q123" s="26"/>
      <c r="R123" s="26">
        <v>70110</v>
      </c>
      <c r="S123" s="26"/>
      <c r="T123" s="26">
        <v>0</v>
      </c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</row>
    <row r="124" spans="1:186" s="15" customFormat="1" ht="13.5" x14ac:dyDescent="0.25">
      <c r="A124" s="18"/>
      <c r="B124" s="18"/>
      <c r="C124" s="18"/>
      <c r="D124" s="24"/>
      <c r="E124" s="18" t="s">
        <v>62</v>
      </c>
      <c r="F124" s="30">
        <f>SUM(F122:F123)</f>
        <v>0</v>
      </c>
      <c r="G124" s="25"/>
      <c r="H124" s="30">
        <f>SUM(H122:H123)</f>
        <v>0</v>
      </c>
      <c r="I124" s="25"/>
      <c r="J124" s="30">
        <f>SUM(J122:J123)</f>
        <v>0</v>
      </c>
      <c r="K124" s="25"/>
      <c r="L124" s="30">
        <f>SUM(L122:L123)</f>
        <v>161189</v>
      </c>
      <c r="M124" s="25"/>
      <c r="N124" s="30">
        <f>SUM(N122:N123)</f>
        <v>161189</v>
      </c>
      <c r="O124" s="25"/>
      <c r="P124" s="30">
        <f>SUM(P122:P123)</f>
        <v>0</v>
      </c>
      <c r="Q124" s="25"/>
      <c r="R124" s="30">
        <f>SUM(R122:R123)</f>
        <v>161189</v>
      </c>
      <c r="S124" s="25"/>
      <c r="T124" s="30">
        <f>SUM(T122:T123)</f>
        <v>0</v>
      </c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</row>
    <row r="125" spans="1:186" s="15" customFormat="1" ht="13.5" x14ac:dyDescent="0.25">
      <c r="A125" s="24"/>
      <c r="B125" s="18" t="s">
        <v>31</v>
      </c>
      <c r="C125" s="18"/>
      <c r="D125" s="18"/>
      <c r="E125" s="18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</row>
    <row r="126" spans="1:186" s="15" customFormat="1" ht="13.5" x14ac:dyDescent="0.25">
      <c r="A126" s="18"/>
      <c r="B126" s="18"/>
      <c r="C126" s="18" t="s">
        <v>63</v>
      </c>
      <c r="D126" s="24"/>
      <c r="E126" s="18"/>
      <c r="F126" s="25">
        <v>0</v>
      </c>
      <c r="G126" s="25"/>
      <c r="H126" s="25">
        <v>84079</v>
      </c>
      <c r="I126" s="25"/>
      <c r="J126" s="25">
        <v>0</v>
      </c>
      <c r="K126" s="25"/>
      <c r="L126" s="25">
        <v>0</v>
      </c>
      <c r="M126" s="25"/>
      <c r="N126" s="26">
        <f>F126+H126+J126+L126</f>
        <v>84079</v>
      </c>
      <c r="O126" s="25"/>
      <c r="P126" s="25">
        <v>0</v>
      </c>
      <c r="Q126" s="25"/>
      <c r="R126" s="25">
        <v>84079</v>
      </c>
      <c r="S126" s="25"/>
      <c r="T126" s="25">
        <v>0</v>
      </c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  <c r="GB126" s="16"/>
      <c r="GC126" s="16"/>
      <c r="GD126" s="16"/>
    </row>
    <row r="127" spans="1:186" s="15" customFormat="1" ht="13.5" x14ac:dyDescent="0.25">
      <c r="A127" s="24"/>
      <c r="B127" s="18"/>
      <c r="C127" s="18" t="s">
        <v>64</v>
      </c>
      <c r="D127" s="18"/>
      <c r="E127" s="18"/>
      <c r="F127" s="26">
        <v>4191294</v>
      </c>
      <c r="G127" s="26"/>
      <c r="H127" s="26">
        <v>5351346</v>
      </c>
      <c r="I127" s="26"/>
      <c r="J127" s="26">
        <v>298291</v>
      </c>
      <c r="K127" s="26"/>
      <c r="L127" s="26">
        <v>0</v>
      </c>
      <c r="M127" s="26"/>
      <c r="N127" s="26">
        <f>F127+H127+J127+L127</f>
        <v>9840931</v>
      </c>
      <c r="O127" s="26"/>
      <c r="P127" s="26">
        <v>0</v>
      </c>
      <c r="Q127" s="26"/>
      <c r="R127" s="26">
        <v>9831763</v>
      </c>
      <c r="S127" s="26">
        <v>9295</v>
      </c>
      <c r="T127" s="26">
        <v>9168</v>
      </c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  <c r="GB127" s="16"/>
      <c r="GC127" s="16"/>
      <c r="GD127" s="16"/>
    </row>
    <row r="128" spans="1:186" s="15" customFormat="1" ht="13.5" x14ac:dyDescent="0.25">
      <c r="A128" s="18"/>
      <c r="B128" s="18"/>
      <c r="C128" s="18"/>
      <c r="D128" s="24"/>
      <c r="E128" s="18" t="s">
        <v>65</v>
      </c>
      <c r="F128" s="30">
        <f>SUM(F126:F127)</f>
        <v>4191294</v>
      </c>
      <c r="G128" s="25"/>
      <c r="H128" s="30">
        <f>SUM(H126:H127)</f>
        <v>5435425</v>
      </c>
      <c r="I128" s="25"/>
      <c r="J128" s="30">
        <f>SUM(J126:J127)</f>
        <v>298291</v>
      </c>
      <c r="K128" s="25"/>
      <c r="L128" s="30">
        <f>SUM(L126:L127)</f>
        <v>0</v>
      </c>
      <c r="M128" s="25"/>
      <c r="N128" s="30">
        <f>SUM(N126:N127)</f>
        <v>9925010</v>
      </c>
      <c r="O128" s="25"/>
      <c r="P128" s="30">
        <f>SUM(P126:P127)</f>
        <v>0</v>
      </c>
      <c r="Q128" s="25"/>
      <c r="R128" s="30">
        <f>SUM(R126:R127)</f>
        <v>9915842</v>
      </c>
      <c r="S128" s="25"/>
      <c r="T128" s="30">
        <f>SUM(T126:T127)</f>
        <v>9168</v>
      </c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  <c r="FZ128" s="16"/>
      <c r="GA128" s="16"/>
      <c r="GB128" s="16"/>
      <c r="GC128" s="16"/>
      <c r="GD128" s="16"/>
    </row>
    <row r="129" spans="1:186" s="15" customFormat="1" ht="13.5" x14ac:dyDescent="0.25">
      <c r="A129" s="18"/>
      <c r="B129" s="18"/>
      <c r="C129" s="18"/>
      <c r="D129" s="18"/>
      <c r="E129" s="24" t="s">
        <v>87</v>
      </c>
      <c r="F129" s="28">
        <f>SUM(F128+F120+F106+F96+F77+F69+F57+F124)</f>
        <v>4680360</v>
      </c>
      <c r="G129" s="29"/>
      <c r="H129" s="28">
        <f>SUM(H128+H120+H106+H96+H77+H69+H57+H124)</f>
        <v>6204965</v>
      </c>
      <c r="I129" s="29"/>
      <c r="J129" s="28">
        <f>SUM(J128+J120+J106+J96+J77+J69+J57+J124)</f>
        <v>3101725</v>
      </c>
      <c r="K129" s="29"/>
      <c r="L129" s="28">
        <f>SUM(L128+L120+L106+L96+L77+L69+L57+L124)</f>
        <v>975362</v>
      </c>
      <c r="M129" s="29"/>
      <c r="N129" s="28">
        <f>SUM(N128+N120+N106+N96+N77+N69+N57+N124)</f>
        <v>14962412</v>
      </c>
      <c r="O129" s="29"/>
      <c r="P129" s="28">
        <f>SUM(P128+P120+P106+P96+P77+P69+P57+P124)</f>
        <v>2794009</v>
      </c>
      <c r="Q129" s="29"/>
      <c r="R129" s="28">
        <f>SUM(R128+R120+R106+R96+R77+R69+R57+R124)</f>
        <v>12066463</v>
      </c>
      <c r="S129" s="29"/>
      <c r="T129" s="28">
        <f>SUM(T128+T120+T106+T96+T77+T69+T57+T124)</f>
        <v>101940</v>
      </c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  <c r="GB129" s="16"/>
      <c r="GC129" s="16"/>
      <c r="GD129" s="16"/>
    </row>
    <row r="130" spans="1:186" s="15" customFormat="1" ht="13.5" x14ac:dyDescent="0.25">
      <c r="A130" s="24"/>
      <c r="B130" s="18" t="s">
        <v>112</v>
      </c>
      <c r="C130" s="18"/>
      <c r="D130" s="18"/>
      <c r="E130" s="18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</row>
    <row r="131" spans="1:186" s="15" customFormat="1" ht="13.5" x14ac:dyDescent="0.25">
      <c r="A131" s="18"/>
      <c r="B131" s="18"/>
      <c r="C131" s="18" t="s">
        <v>113</v>
      </c>
      <c r="D131" s="24"/>
      <c r="E131" s="18"/>
      <c r="F131" s="25">
        <v>0</v>
      </c>
      <c r="G131" s="25"/>
      <c r="H131" s="25">
        <v>0</v>
      </c>
      <c r="I131" s="25"/>
      <c r="J131" s="25">
        <v>0</v>
      </c>
      <c r="K131" s="25"/>
      <c r="L131" s="25">
        <v>0</v>
      </c>
      <c r="M131" s="25"/>
      <c r="N131" s="26">
        <f>F131+H131+J131+L131</f>
        <v>0</v>
      </c>
      <c r="O131" s="25"/>
      <c r="P131" s="25">
        <v>0</v>
      </c>
      <c r="Q131" s="25"/>
      <c r="R131" s="25">
        <v>0</v>
      </c>
      <c r="S131" s="25"/>
      <c r="T131" s="25">
        <v>0</v>
      </c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</row>
    <row r="132" spans="1:186" s="15" customFormat="1" ht="13.5" x14ac:dyDescent="0.25">
      <c r="A132" s="24"/>
      <c r="B132" s="18"/>
      <c r="C132" s="18" t="s">
        <v>114</v>
      </c>
      <c r="D132" s="18"/>
      <c r="E132" s="18"/>
      <c r="F132" s="26">
        <v>0</v>
      </c>
      <c r="G132" s="26"/>
      <c r="H132" s="26">
        <v>0</v>
      </c>
      <c r="I132" s="26"/>
      <c r="J132" s="26">
        <v>0</v>
      </c>
      <c r="K132" s="26"/>
      <c r="L132" s="26">
        <v>0</v>
      </c>
      <c r="M132" s="26"/>
      <c r="N132" s="26">
        <f>F132+H132+J132+L132</f>
        <v>0</v>
      </c>
      <c r="O132" s="26"/>
      <c r="P132" s="26">
        <v>0</v>
      </c>
      <c r="Q132" s="26"/>
      <c r="R132" s="26">
        <v>0</v>
      </c>
      <c r="S132" s="26"/>
      <c r="T132" s="26">
        <v>0</v>
      </c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</row>
    <row r="133" spans="1:186" s="15" customFormat="1" ht="13.5" x14ac:dyDescent="0.25">
      <c r="A133" s="18"/>
      <c r="B133" s="18"/>
      <c r="C133" s="18"/>
      <c r="D133" s="24"/>
      <c r="E133" s="18" t="s">
        <v>115</v>
      </c>
      <c r="F133" s="30">
        <f>SUM(F131:F132)</f>
        <v>0</v>
      </c>
      <c r="G133" s="25"/>
      <c r="H133" s="30">
        <f>SUM(H131:H132)</f>
        <v>0</v>
      </c>
      <c r="I133" s="25"/>
      <c r="J133" s="30">
        <f>SUM(J131:J132)</f>
        <v>0</v>
      </c>
      <c r="K133" s="25"/>
      <c r="L133" s="30">
        <f>SUM(L131:L132)</f>
        <v>0</v>
      </c>
      <c r="M133" s="25"/>
      <c r="N133" s="30">
        <f>SUM(N131:N132)</f>
        <v>0</v>
      </c>
      <c r="O133" s="25"/>
      <c r="P133" s="30">
        <f>SUM(P131:P132)</f>
        <v>0</v>
      </c>
      <c r="Q133" s="25"/>
      <c r="R133" s="30">
        <f>SUM(R131:R132)</f>
        <v>0</v>
      </c>
      <c r="S133" s="25"/>
      <c r="T133" s="30">
        <f>SUM(T131:T132)</f>
        <v>0</v>
      </c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  <c r="GB133" s="16"/>
      <c r="GC133" s="16"/>
      <c r="GD133" s="16"/>
    </row>
    <row r="134" spans="1:186" s="15" customFormat="1" ht="13.5" x14ac:dyDescent="0.25">
      <c r="A134" s="18"/>
      <c r="B134" s="18"/>
      <c r="C134" s="18"/>
      <c r="D134" s="18"/>
      <c r="E134" s="24" t="s">
        <v>87</v>
      </c>
      <c r="F134" s="28">
        <f>+F133+F129</f>
        <v>4680360</v>
      </c>
      <c r="G134" s="29"/>
      <c r="H134" s="28">
        <f>+H133+H129</f>
        <v>6204965</v>
      </c>
      <c r="I134" s="29"/>
      <c r="J134" s="28">
        <f>+J133+J129</f>
        <v>3101725</v>
      </c>
      <c r="K134" s="29"/>
      <c r="L134" s="28">
        <f>+L133+L129</f>
        <v>975362</v>
      </c>
      <c r="M134" s="29"/>
      <c r="N134" s="28">
        <f>+N133+N129</f>
        <v>14962412</v>
      </c>
      <c r="O134" s="29"/>
      <c r="P134" s="28">
        <f>+P133+P129</f>
        <v>2794009</v>
      </c>
      <c r="Q134" s="29"/>
      <c r="R134" s="28">
        <f>+R133+R129</f>
        <v>12066463</v>
      </c>
      <c r="S134" s="29"/>
      <c r="T134" s="28">
        <f>+T133+T129</f>
        <v>101940</v>
      </c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  <c r="GB134" s="16"/>
      <c r="GC134" s="16"/>
      <c r="GD134" s="16"/>
    </row>
    <row r="135" spans="1:186" s="15" customFormat="1" ht="13.5" x14ac:dyDescent="0.25">
      <c r="A135" s="18" t="s">
        <v>32</v>
      </c>
      <c r="B135" s="18"/>
      <c r="C135" s="18"/>
      <c r="D135" s="24"/>
      <c r="E135" s="18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</row>
    <row r="136" spans="1:186" s="15" customFormat="1" ht="13.5" x14ac:dyDescent="0.25">
      <c r="A136" s="18"/>
      <c r="B136" s="18" t="s">
        <v>37</v>
      </c>
      <c r="C136" s="18"/>
      <c r="D136" s="24"/>
      <c r="E136" s="18"/>
      <c r="F136" s="25"/>
      <c r="G136" s="25"/>
      <c r="H136" s="25">
        <v>0</v>
      </c>
      <c r="I136" s="25"/>
      <c r="J136" s="25"/>
      <c r="K136" s="25"/>
      <c r="L136" s="25"/>
      <c r="M136" s="25"/>
      <c r="N136" s="25">
        <f>F136+H136+J136+L136</f>
        <v>0</v>
      </c>
      <c r="O136" s="25"/>
      <c r="P136" s="25">
        <v>0</v>
      </c>
      <c r="Q136" s="25"/>
      <c r="R136" s="25"/>
      <c r="S136" s="25"/>
      <c r="T136" s="25">
        <v>0</v>
      </c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</row>
    <row r="137" spans="1:186" s="15" customFormat="1" ht="13.5" x14ac:dyDescent="0.25">
      <c r="A137" s="24"/>
      <c r="B137" s="18" t="s">
        <v>88</v>
      </c>
      <c r="C137" s="18"/>
      <c r="D137" s="18"/>
      <c r="E137" s="18"/>
      <c r="F137" s="26">
        <v>0</v>
      </c>
      <c r="G137" s="26"/>
      <c r="H137" s="26">
        <v>0</v>
      </c>
      <c r="I137" s="26"/>
      <c r="J137" s="26">
        <v>0</v>
      </c>
      <c r="K137" s="26"/>
      <c r="L137" s="26">
        <v>3080030</v>
      </c>
      <c r="M137" s="26"/>
      <c r="N137" s="25">
        <f>F137+H137+J137+L137</f>
        <v>3080030</v>
      </c>
      <c r="O137" s="26"/>
      <c r="P137" s="26">
        <v>1044250</v>
      </c>
      <c r="Q137" s="26"/>
      <c r="R137" s="26">
        <v>2035780</v>
      </c>
      <c r="S137" s="26"/>
      <c r="T137" s="26">
        <v>0</v>
      </c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  <c r="GB137" s="16"/>
      <c r="GC137" s="16"/>
      <c r="GD137" s="16"/>
    </row>
    <row r="138" spans="1:186" s="15" customFormat="1" ht="13.5" x14ac:dyDescent="0.25">
      <c r="A138" s="18"/>
      <c r="B138" s="18"/>
      <c r="C138" s="18"/>
      <c r="D138" s="24"/>
      <c r="E138" s="18" t="s">
        <v>66</v>
      </c>
      <c r="F138" s="30">
        <f>SUM(F137:F137)</f>
        <v>0</v>
      </c>
      <c r="G138" s="25"/>
      <c r="H138" s="30">
        <f>SUM(H136:H137)</f>
        <v>0</v>
      </c>
      <c r="I138" s="25"/>
      <c r="J138" s="30">
        <f>SUM(J137:J137)</f>
        <v>0</v>
      </c>
      <c r="K138" s="25"/>
      <c r="L138" s="30">
        <f>SUM(L136:L137)</f>
        <v>3080030</v>
      </c>
      <c r="M138" s="25"/>
      <c r="N138" s="30">
        <f>SUM(N136:N137)</f>
        <v>3080030</v>
      </c>
      <c r="O138" s="25"/>
      <c r="P138" s="30">
        <f>SUM(P136:P137)</f>
        <v>1044250</v>
      </c>
      <c r="Q138" s="25"/>
      <c r="R138" s="30">
        <f>SUM(R137:R137)</f>
        <v>2035780</v>
      </c>
      <c r="S138" s="25"/>
      <c r="T138" s="30">
        <f>SUM(T136:T137)</f>
        <v>0</v>
      </c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</row>
    <row r="139" spans="1:186" s="15" customFormat="1" ht="14.25" thickBot="1" x14ac:dyDescent="0.3">
      <c r="A139" s="18"/>
      <c r="B139" s="18"/>
      <c r="C139" s="18"/>
      <c r="D139" s="18"/>
      <c r="E139" s="24" t="s">
        <v>33</v>
      </c>
      <c r="F139" s="32">
        <f>+F134+F138</f>
        <v>4680360</v>
      </c>
      <c r="G139" s="29"/>
      <c r="H139" s="32">
        <f>+H134+H138</f>
        <v>6204965</v>
      </c>
      <c r="I139" s="29"/>
      <c r="J139" s="32">
        <f>+J134+J138</f>
        <v>3101725</v>
      </c>
      <c r="K139" s="29"/>
      <c r="L139" s="32">
        <f>+L134+L138</f>
        <v>4055392</v>
      </c>
      <c r="M139" s="29"/>
      <c r="N139" s="32">
        <f>+N134+N138</f>
        <v>18042442</v>
      </c>
      <c r="O139" s="29"/>
      <c r="P139" s="32">
        <f>+P134+P138</f>
        <v>3838259</v>
      </c>
      <c r="Q139" s="29"/>
      <c r="R139" s="32">
        <f>+R134+R138</f>
        <v>14102243</v>
      </c>
      <c r="S139" s="29"/>
      <c r="T139" s="32">
        <f>+T134+T138</f>
        <v>101940</v>
      </c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</row>
    <row r="140" spans="1:186" s="15" customFormat="1" ht="14.25" thickTop="1" x14ac:dyDescent="0.25"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</row>
    <row r="141" spans="1:186" ht="13.5" x14ac:dyDescent="0.25"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V141" s="16"/>
    </row>
    <row r="142" spans="1:186" ht="13.5" x14ac:dyDescent="0.25"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V142" s="16"/>
    </row>
    <row r="143" spans="1:186" ht="13.5" x14ac:dyDescent="0.25"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V143" s="16"/>
    </row>
    <row r="144" spans="1:186" ht="13.5" x14ac:dyDescent="0.25"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V144" s="16"/>
    </row>
    <row r="145" spans="6:22" ht="13.5" x14ac:dyDescent="0.25"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V145" s="16"/>
    </row>
    <row r="146" spans="6:22" x14ac:dyDescent="0.25"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6:22" x14ac:dyDescent="0.25"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6:22" x14ac:dyDescent="0.25"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6:22" x14ac:dyDescent="0.25"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6:22" x14ac:dyDescent="0.25"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6:22" x14ac:dyDescent="0.25"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6:22" x14ac:dyDescent="0.25"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6:22" x14ac:dyDescent="0.25"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6:22" x14ac:dyDescent="0.25"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6:22" x14ac:dyDescent="0.25"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6:22" x14ac:dyDescent="0.25"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6:22" x14ac:dyDescent="0.25"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6:22" x14ac:dyDescent="0.25"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6:22" x14ac:dyDescent="0.25"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6:22" x14ac:dyDescent="0.25"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6:20" x14ac:dyDescent="0.25"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6:20" x14ac:dyDescent="0.25"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6:20" x14ac:dyDescent="0.25"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6:20" x14ac:dyDescent="0.25"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6:20" x14ac:dyDescent="0.25"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6:20" x14ac:dyDescent="0.25"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6:20" x14ac:dyDescent="0.25"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6:20" x14ac:dyDescent="0.25"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6:20" x14ac:dyDescent="0.25"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6:20" x14ac:dyDescent="0.25"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6:20" x14ac:dyDescent="0.25"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6:20" x14ac:dyDescent="0.25"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6:20" x14ac:dyDescent="0.25"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6:20" x14ac:dyDescent="0.25"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6:20" x14ac:dyDescent="0.25"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6:20" x14ac:dyDescent="0.25"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5:20" x14ac:dyDescent="0.25"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5:20" x14ac:dyDescent="0.25"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5:20" x14ac:dyDescent="0.25"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5:20" x14ac:dyDescent="0.25"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5:20" x14ac:dyDescent="0.25"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5:20" x14ac:dyDescent="0.25"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5:20" x14ac:dyDescent="0.25"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5:20" x14ac:dyDescent="0.25"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5:20" x14ac:dyDescent="0.25">
      <c r="E185" s="3"/>
      <c r="F185" s="5"/>
      <c r="G185" s="5"/>
      <c r="H185" s="5"/>
      <c r="I185" s="5"/>
      <c r="J185" s="5"/>
      <c r="K185" s="5"/>
      <c r="L185" s="5"/>
      <c r="M185" s="5"/>
      <c r="N185" s="5"/>
      <c r="O185" s="6"/>
      <c r="P185" s="5"/>
      <c r="Q185" s="6"/>
      <c r="R185" s="6"/>
      <c r="S185" s="6"/>
      <c r="T185" s="6"/>
    </row>
    <row r="186" spans="5:20" x14ac:dyDescent="0.25">
      <c r="E186" s="3"/>
      <c r="F186" s="5"/>
      <c r="G186" s="5"/>
      <c r="H186" s="5"/>
      <c r="I186" s="5"/>
      <c r="J186" s="5"/>
      <c r="K186" s="5"/>
      <c r="L186" s="5"/>
      <c r="M186" s="5"/>
      <c r="N186" s="5"/>
      <c r="O186" s="6"/>
      <c r="P186" s="5"/>
      <c r="Q186" s="6"/>
      <c r="R186" s="6"/>
      <c r="S186" s="6"/>
      <c r="T186" s="6"/>
    </row>
    <row r="187" spans="5:20" x14ac:dyDescent="0.25">
      <c r="E187" s="3"/>
      <c r="F187" s="5"/>
      <c r="G187" s="5"/>
      <c r="H187" s="5"/>
      <c r="I187" s="5"/>
      <c r="J187" s="5"/>
      <c r="K187" s="5"/>
      <c r="L187" s="5"/>
      <c r="M187" s="5"/>
      <c r="N187" s="5"/>
      <c r="O187" s="6"/>
      <c r="P187" s="5"/>
      <c r="Q187" s="6"/>
      <c r="R187" s="6"/>
      <c r="S187" s="6"/>
      <c r="T187" s="6"/>
    </row>
    <row r="188" spans="5:20" x14ac:dyDescent="0.25">
      <c r="E188" s="3"/>
      <c r="F188" s="5"/>
      <c r="G188" s="5"/>
      <c r="H188" s="5"/>
      <c r="I188" s="5"/>
      <c r="J188" s="5"/>
      <c r="K188" s="5"/>
      <c r="L188" s="5"/>
      <c r="M188" s="5"/>
      <c r="N188" s="5"/>
      <c r="O188" s="6"/>
      <c r="P188" s="5"/>
      <c r="Q188" s="6"/>
      <c r="R188" s="6"/>
      <c r="S188" s="6"/>
      <c r="T188" s="6"/>
    </row>
    <row r="189" spans="5:20" x14ac:dyDescent="0.25">
      <c r="E189" s="3"/>
      <c r="F189" s="5"/>
      <c r="G189" s="5"/>
      <c r="H189" s="5"/>
      <c r="I189" s="5"/>
      <c r="J189" s="5"/>
      <c r="K189" s="5"/>
      <c r="L189" s="5"/>
      <c r="M189" s="5"/>
      <c r="N189" s="5"/>
      <c r="O189" s="6"/>
      <c r="P189" s="5"/>
      <c r="Q189" s="6"/>
      <c r="R189" s="6"/>
      <c r="S189" s="6"/>
      <c r="T189" s="6"/>
    </row>
    <row r="190" spans="5:20" x14ac:dyDescent="0.25">
      <c r="E190" s="3"/>
      <c r="F190" s="5"/>
      <c r="G190" s="5"/>
      <c r="H190" s="5"/>
      <c r="I190" s="5"/>
      <c r="J190" s="5"/>
      <c r="K190" s="5"/>
      <c r="L190" s="5"/>
      <c r="M190" s="5"/>
      <c r="N190" s="5"/>
      <c r="O190" s="6"/>
      <c r="P190" s="5"/>
      <c r="Q190" s="6"/>
      <c r="R190" s="6"/>
      <c r="S190" s="6"/>
      <c r="T190" s="6"/>
    </row>
    <row r="191" spans="5:20" x14ac:dyDescent="0.25">
      <c r="E191" s="3"/>
      <c r="F191" s="5"/>
      <c r="G191" s="5"/>
      <c r="H191" s="5"/>
      <c r="I191" s="5"/>
      <c r="J191" s="5"/>
      <c r="K191" s="5"/>
      <c r="L191" s="5"/>
      <c r="M191" s="5"/>
      <c r="N191" s="5"/>
      <c r="O191" s="6"/>
      <c r="P191" s="5"/>
      <c r="Q191" s="6"/>
      <c r="R191" s="6"/>
      <c r="S191" s="6"/>
      <c r="T191" s="6"/>
    </row>
    <row r="192" spans="5:20" x14ac:dyDescent="0.25">
      <c r="E192" s="3"/>
      <c r="F192" s="5"/>
      <c r="G192" s="5"/>
      <c r="H192" s="5"/>
      <c r="I192" s="5"/>
      <c r="J192" s="5"/>
      <c r="K192" s="5"/>
      <c r="L192" s="5"/>
      <c r="M192" s="5"/>
      <c r="N192" s="6"/>
      <c r="O192" s="6"/>
      <c r="P192" s="6"/>
      <c r="Q192" s="6"/>
      <c r="R192" s="6"/>
      <c r="S192" s="6"/>
      <c r="T192" s="6"/>
    </row>
    <row r="193" spans="5:20" x14ac:dyDescent="0.25">
      <c r="E193" s="3"/>
      <c r="F193" s="5"/>
      <c r="G193" s="5"/>
      <c r="H193" s="5"/>
      <c r="I193" s="5"/>
      <c r="J193" s="5"/>
      <c r="K193" s="5"/>
      <c r="L193" s="5"/>
      <c r="M193" s="5"/>
      <c r="N193" s="5"/>
      <c r="O193" s="6"/>
      <c r="P193" s="5"/>
      <c r="Q193" s="6"/>
      <c r="R193" s="6"/>
      <c r="S193" s="6"/>
      <c r="T193" s="6"/>
    </row>
    <row r="194" spans="5:20" x14ac:dyDescent="0.25">
      <c r="F194" s="7"/>
      <c r="G194" s="6"/>
      <c r="H194" s="7"/>
      <c r="I194" s="6"/>
      <c r="J194" s="7"/>
      <c r="K194" s="6"/>
      <c r="L194" s="7"/>
      <c r="M194" s="6"/>
      <c r="N194" s="7"/>
      <c r="O194" s="6"/>
      <c r="P194" s="6"/>
      <c r="Q194" s="6"/>
      <c r="R194" s="6"/>
      <c r="S194" s="6"/>
      <c r="T194" s="6"/>
    </row>
    <row r="195" spans="5:20" x14ac:dyDescent="0.25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6"/>
      <c r="Q195" s="6"/>
      <c r="R195" s="6"/>
      <c r="S195" s="6"/>
      <c r="T195" s="6"/>
    </row>
    <row r="196" spans="5:20" x14ac:dyDescent="0.25">
      <c r="F196" s="5"/>
      <c r="G196" s="5"/>
      <c r="H196" s="6"/>
      <c r="I196" s="6"/>
      <c r="J196" s="6"/>
      <c r="K196" s="6"/>
      <c r="L196" s="6"/>
      <c r="M196" s="6"/>
      <c r="N196" s="5"/>
      <c r="O196" s="6"/>
      <c r="P196" s="6"/>
      <c r="Q196" s="6"/>
      <c r="R196" s="6"/>
      <c r="S196" s="6"/>
      <c r="T196" s="6"/>
    </row>
    <row r="197" spans="5:20" x14ac:dyDescent="0.25">
      <c r="F197" s="5"/>
      <c r="G197" s="5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5:20" x14ac:dyDescent="0.25"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5:20" x14ac:dyDescent="0.25"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5:20" x14ac:dyDescent="0.25"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5:20" x14ac:dyDescent="0.25"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5:20" x14ac:dyDescent="0.25"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5:20" x14ac:dyDescent="0.25"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5:20" x14ac:dyDescent="0.25"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5:20" x14ac:dyDescent="0.25"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5:20" x14ac:dyDescent="0.25"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5:20" x14ac:dyDescent="0.25"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5:20" x14ac:dyDescent="0.25"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6:20" x14ac:dyDescent="0.25"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6:20" x14ac:dyDescent="0.25"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6:20" x14ac:dyDescent="0.25"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6:20" x14ac:dyDescent="0.25"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6:20" x14ac:dyDescent="0.25"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6:20" x14ac:dyDescent="0.25"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6:20" x14ac:dyDescent="0.25"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6:20" x14ac:dyDescent="0.25"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6:20" x14ac:dyDescent="0.25"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6:20" x14ac:dyDescent="0.25"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6:20" x14ac:dyDescent="0.25"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6:20" x14ac:dyDescent="0.25"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6:20" x14ac:dyDescent="0.25"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6:20" x14ac:dyDescent="0.25"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6:20" x14ac:dyDescent="0.25"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6:20" x14ac:dyDescent="0.25"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6:20" x14ac:dyDescent="0.25"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6:20" x14ac:dyDescent="0.25"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6:20" x14ac:dyDescent="0.25"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6:20" x14ac:dyDescent="0.25"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6:20" x14ac:dyDescent="0.25"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6:20" x14ac:dyDescent="0.25"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6:20" x14ac:dyDescent="0.25"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6:20" x14ac:dyDescent="0.25"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6:20" x14ac:dyDescent="0.25"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6:20" x14ac:dyDescent="0.25"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6:20" x14ac:dyDescent="0.25"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6:20" x14ac:dyDescent="0.25"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6:20" x14ac:dyDescent="0.25"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6:20" x14ac:dyDescent="0.25"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6:20" x14ac:dyDescent="0.25"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6:20" x14ac:dyDescent="0.25"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6:20" x14ac:dyDescent="0.25"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6:20" x14ac:dyDescent="0.25"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6:20" x14ac:dyDescent="0.25"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6:20" x14ac:dyDescent="0.25"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6:20" x14ac:dyDescent="0.25"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6:20" x14ac:dyDescent="0.25"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6:20" x14ac:dyDescent="0.25"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6:20" x14ac:dyDescent="0.25"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6:20" x14ac:dyDescent="0.25"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6:20" x14ac:dyDescent="0.25"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6:20" x14ac:dyDescent="0.25"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6:20" x14ac:dyDescent="0.25"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6:20" x14ac:dyDescent="0.25"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6:20" x14ac:dyDescent="0.25"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6:20" x14ac:dyDescent="0.25"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6:20" x14ac:dyDescent="0.25"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6:20" x14ac:dyDescent="0.25"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6:20" x14ac:dyDescent="0.25"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6:20" x14ac:dyDescent="0.25"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6:20" x14ac:dyDescent="0.25"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6:20" x14ac:dyDescent="0.25"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6:20" x14ac:dyDescent="0.25"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6:20" x14ac:dyDescent="0.25"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6:20" x14ac:dyDescent="0.25"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6:20" x14ac:dyDescent="0.25"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6:20" x14ac:dyDescent="0.25"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6:20" x14ac:dyDescent="0.25"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6:20" x14ac:dyDescent="0.25"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6:20" x14ac:dyDescent="0.25"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6:20" x14ac:dyDescent="0.25"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6:20" x14ac:dyDescent="0.25"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6:20" x14ac:dyDescent="0.25"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6:20" x14ac:dyDescent="0.25"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6:20" x14ac:dyDescent="0.25"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6:20" x14ac:dyDescent="0.25"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6:20" x14ac:dyDescent="0.25"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6:20" x14ac:dyDescent="0.25"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6:20" x14ac:dyDescent="0.25"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6:20" x14ac:dyDescent="0.25"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6:20" x14ac:dyDescent="0.25"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6:20" x14ac:dyDescent="0.25"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6:20" x14ac:dyDescent="0.25"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6:20" x14ac:dyDescent="0.25"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6:20" x14ac:dyDescent="0.25"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6:20" x14ac:dyDescent="0.25"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6:20" x14ac:dyDescent="0.25"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6:20" x14ac:dyDescent="0.25"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6:20" x14ac:dyDescent="0.25"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6:20" x14ac:dyDescent="0.25"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6:20" x14ac:dyDescent="0.25"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6:20" x14ac:dyDescent="0.25"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6:20" x14ac:dyDescent="0.25"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6:20" x14ac:dyDescent="0.25"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6:20" x14ac:dyDescent="0.25"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6:20" x14ac:dyDescent="0.25"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6:20" x14ac:dyDescent="0.25"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6:20" x14ac:dyDescent="0.25"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6:20" x14ac:dyDescent="0.25"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6:20" x14ac:dyDescent="0.25"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6:20" x14ac:dyDescent="0.25"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6:20" x14ac:dyDescent="0.25"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6:20" x14ac:dyDescent="0.25"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6:20" x14ac:dyDescent="0.25"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6:20" x14ac:dyDescent="0.25"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6:20" x14ac:dyDescent="0.25"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6:20" x14ac:dyDescent="0.25"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6:20" x14ac:dyDescent="0.25"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6:20" x14ac:dyDescent="0.25"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6:20" x14ac:dyDescent="0.25"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pans="6:20" x14ac:dyDescent="0.25"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pans="6:20" x14ac:dyDescent="0.25"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6:20" x14ac:dyDescent="0.25"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6:20" x14ac:dyDescent="0.25"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pans="6:20" x14ac:dyDescent="0.25"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pans="6:20" x14ac:dyDescent="0.25"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pans="6:20" x14ac:dyDescent="0.25"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pans="6:20" x14ac:dyDescent="0.25"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pans="6:20" x14ac:dyDescent="0.25"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pans="6:20" x14ac:dyDescent="0.25"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pans="6:20" x14ac:dyDescent="0.25"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pans="6:20" x14ac:dyDescent="0.25"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pans="6:20" x14ac:dyDescent="0.25"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6:20" x14ac:dyDescent="0.25"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pans="6:20" x14ac:dyDescent="0.25"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pans="6:20" x14ac:dyDescent="0.25"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pans="6:20" x14ac:dyDescent="0.25"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pans="6:20" x14ac:dyDescent="0.25"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pans="6:20" x14ac:dyDescent="0.25"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6:20" x14ac:dyDescent="0.25"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pans="6:20" x14ac:dyDescent="0.25"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pans="6:20" x14ac:dyDescent="0.25"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pans="6:20" x14ac:dyDescent="0.25"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pans="6:20" x14ac:dyDescent="0.25"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6:20" x14ac:dyDescent="0.25"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pans="6:20" x14ac:dyDescent="0.25"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pans="6:20" x14ac:dyDescent="0.25"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pans="6:20" x14ac:dyDescent="0.25"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pans="6:20" x14ac:dyDescent="0.25"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pans="6:20" x14ac:dyDescent="0.25"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6:20" x14ac:dyDescent="0.25"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pans="6:20" x14ac:dyDescent="0.25"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pans="6:20" x14ac:dyDescent="0.25"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pans="6:20" x14ac:dyDescent="0.25"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pans="6:20" x14ac:dyDescent="0.25"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pans="6:20" x14ac:dyDescent="0.25"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pans="6:20" x14ac:dyDescent="0.25"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6:20" x14ac:dyDescent="0.25"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6:20" x14ac:dyDescent="0.25"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6:20" x14ac:dyDescent="0.25"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6:20" x14ac:dyDescent="0.25"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6:20" x14ac:dyDescent="0.25"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6:20" x14ac:dyDescent="0.25"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6:20" x14ac:dyDescent="0.25"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6:20" x14ac:dyDescent="0.25"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6:20" x14ac:dyDescent="0.25"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6:20" x14ac:dyDescent="0.25"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6:20" x14ac:dyDescent="0.25"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6:20" x14ac:dyDescent="0.25"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6:20" x14ac:dyDescent="0.25"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6:20" x14ac:dyDescent="0.25"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6:20" x14ac:dyDescent="0.25"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6:20" x14ac:dyDescent="0.25"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6:20" x14ac:dyDescent="0.25"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6:20" x14ac:dyDescent="0.25"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6:20" x14ac:dyDescent="0.25"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6:20" x14ac:dyDescent="0.25"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6:20" x14ac:dyDescent="0.25"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6:20" x14ac:dyDescent="0.25"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6:20" x14ac:dyDescent="0.25"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6:20" x14ac:dyDescent="0.25"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6:20" x14ac:dyDescent="0.25"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6:20" x14ac:dyDescent="0.25"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6:20" x14ac:dyDescent="0.25"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6:20" x14ac:dyDescent="0.25"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6:20" x14ac:dyDescent="0.25"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6:20" x14ac:dyDescent="0.25"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6:20" x14ac:dyDescent="0.25"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6:20" x14ac:dyDescent="0.25"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6:20" x14ac:dyDescent="0.25"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6:20" x14ac:dyDescent="0.25"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6:20" x14ac:dyDescent="0.25"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6:20" x14ac:dyDescent="0.25"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6:20" x14ac:dyDescent="0.25"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6:20" x14ac:dyDescent="0.25"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6:20" x14ac:dyDescent="0.25"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6:20" x14ac:dyDescent="0.25"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6:20" x14ac:dyDescent="0.25"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6:20" x14ac:dyDescent="0.25"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6:20" x14ac:dyDescent="0.25"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6:20" x14ac:dyDescent="0.25"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6:20" x14ac:dyDescent="0.25"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6:20" x14ac:dyDescent="0.25"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6:20" x14ac:dyDescent="0.25"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6:20" x14ac:dyDescent="0.25"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6:20" x14ac:dyDescent="0.25"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6:20" x14ac:dyDescent="0.25"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6:20" x14ac:dyDescent="0.25"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6:20" x14ac:dyDescent="0.25"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6:20" x14ac:dyDescent="0.25"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6:20" x14ac:dyDescent="0.25"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6:20" x14ac:dyDescent="0.25"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6:20" x14ac:dyDescent="0.25"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6:20" x14ac:dyDescent="0.25"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6:20" x14ac:dyDescent="0.25"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6:20" x14ac:dyDescent="0.25"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6:20" x14ac:dyDescent="0.25"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6:20" x14ac:dyDescent="0.25"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6:20" x14ac:dyDescent="0.25"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6:20" x14ac:dyDescent="0.25"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6:20" x14ac:dyDescent="0.25"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6:20" x14ac:dyDescent="0.25"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6:20" x14ac:dyDescent="0.25"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6:20" x14ac:dyDescent="0.25"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6:20" x14ac:dyDescent="0.25"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6:20" x14ac:dyDescent="0.25"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6:20" x14ac:dyDescent="0.25"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6:20" x14ac:dyDescent="0.25"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6:20" x14ac:dyDescent="0.25"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6:20" x14ac:dyDescent="0.25"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6:20" x14ac:dyDescent="0.25"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6:20" x14ac:dyDescent="0.25"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6:20" x14ac:dyDescent="0.25"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6:20" x14ac:dyDescent="0.25"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pans="6:20" x14ac:dyDescent="0.25"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6:20" x14ac:dyDescent="0.25"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6:20" x14ac:dyDescent="0.25"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6:20" x14ac:dyDescent="0.25"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6:20" x14ac:dyDescent="0.25"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6:20" x14ac:dyDescent="0.25"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6:20" x14ac:dyDescent="0.25"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6:20" x14ac:dyDescent="0.25"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6:20" x14ac:dyDescent="0.25"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6:20" x14ac:dyDescent="0.25"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6:20" x14ac:dyDescent="0.25"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6:20" x14ac:dyDescent="0.25"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6:20" x14ac:dyDescent="0.25"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6:20" x14ac:dyDescent="0.25"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6:20" x14ac:dyDescent="0.25"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pans="6:20" x14ac:dyDescent="0.25"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pans="6:20" x14ac:dyDescent="0.25"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6:20" x14ac:dyDescent="0.25"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6:20" x14ac:dyDescent="0.25"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pans="6:20" x14ac:dyDescent="0.25"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pans="6:20" x14ac:dyDescent="0.25"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pans="6:20" x14ac:dyDescent="0.25"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6:20" x14ac:dyDescent="0.25"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6:20" x14ac:dyDescent="0.25"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6:20" x14ac:dyDescent="0.25"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6:20" x14ac:dyDescent="0.25"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pans="6:20" x14ac:dyDescent="0.25"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6:20" x14ac:dyDescent="0.25"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6:20" x14ac:dyDescent="0.25"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6:20" x14ac:dyDescent="0.25"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6:20" x14ac:dyDescent="0.25"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6:20" x14ac:dyDescent="0.25"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6:20" x14ac:dyDescent="0.25"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6:20" x14ac:dyDescent="0.25"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6:20" x14ac:dyDescent="0.25"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6:20" x14ac:dyDescent="0.25"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6:20" x14ac:dyDescent="0.25"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6:20" x14ac:dyDescent="0.25"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pans="6:20" x14ac:dyDescent="0.25"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pans="6:20" x14ac:dyDescent="0.25"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6:20" x14ac:dyDescent="0.25"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6:20" x14ac:dyDescent="0.25"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6:20" x14ac:dyDescent="0.25"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pans="6:20" x14ac:dyDescent="0.25"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pans="6:20" x14ac:dyDescent="0.25"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pans="6:20" x14ac:dyDescent="0.25"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pans="6:20" x14ac:dyDescent="0.25"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6:20" x14ac:dyDescent="0.25"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6:20" x14ac:dyDescent="0.25"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6:20" x14ac:dyDescent="0.25"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6:20" x14ac:dyDescent="0.25"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6:20" x14ac:dyDescent="0.25"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6:20" x14ac:dyDescent="0.25"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6:20" x14ac:dyDescent="0.25"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6:20" x14ac:dyDescent="0.25"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6:20" x14ac:dyDescent="0.25"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6:20" x14ac:dyDescent="0.25"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6:20" x14ac:dyDescent="0.25"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6:20" x14ac:dyDescent="0.25"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6:20" x14ac:dyDescent="0.25"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6:20" x14ac:dyDescent="0.25"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6:20" x14ac:dyDescent="0.25"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6:20" x14ac:dyDescent="0.25"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6:20" x14ac:dyDescent="0.25"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6:20" x14ac:dyDescent="0.25"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pans="6:20" x14ac:dyDescent="0.25"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pans="6:20" x14ac:dyDescent="0.25"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pans="6:20" x14ac:dyDescent="0.25"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6:20" x14ac:dyDescent="0.25"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spans="6:20" x14ac:dyDescent="0.25"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spans="6:20" x14ac:dyDescent="0.25"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spans="6:20" x14ac:dyDescent="0.25"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spans="6:20" x14ac:dyDescent="0.25"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spans="6:20" x14ac:dyDescent="0.25"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spans="6:20" x14ac:dyDescent="0.25"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spans="6:20" x14ac:dyDescent="0.25"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pans="6:20" x14ac:dyDescent="0.25"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pans="6:20" x14ac:dyDescent="0.25"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pans="6:20" x14ac:dyDescent="0.25"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pans="6:20" x14ac:dyDescent="0.25"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pans="6:20" x14ac:dyDescent="0.25"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pans="6:20" x14ac:dyDescent="0.25"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pans="6:20" x14ac:dyDescent="0.25"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pans="6:20" x14ac:dyDescent="0.25"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pans="6:20" x14ac:dyDescent="0.25"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pans="6:20" x14ac:dyDescent="0.25"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pans="6:20" x14ac:dyDescent="0.25"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pans="6:20" x14ac:dyDescent="0.25"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pans="6:20" x14ac:dyDescent="0.25"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pans="6:20" x14ac:dyDescent="0.25"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pans="6:20" x14ac:dyDescent="0.25"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pans="6:20" x14ac:dyDescent="0.25"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pans="6:20" x14ac:dyDescent="0.25"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pans="6:20" x14ac:dyDescent="0.25"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spans="6:20" x14ac:dyDescent="0.25"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spans="6:20" x14ac:dyDescent="0.25"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pans="6:20" x14ac:dyDescent="0.25"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pans="6:20" x14ac:dyDescent="0.25"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pans="6:20" x14ac:dyDescent="0.25"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pans="6:20" x14ac:dyDescent="0.25"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pans="6:20" x14ac:dyDescent="0.25"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spans="6:20" x14ac:dyDescent="0.25"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pans="6:20" x14ac:dyDescent="0.25"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pans="6:20" x14ac:dyDescent="0.25"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pans="6:20" x14ac:dyDescent="0.25"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pans="6:20" x14ac:dyDescent="0.25"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pans="6:20" x14ac:dyDescent="0.25"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pans="6:20" x14ac:dyDescent="0.25"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pans="6:20" x14ac:dyDescent="0.25"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pans="6:20" x14ac:dyDescent="0.25"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spans="6:20" x14ac:dyDescent="0.25"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pans="6:20" x14ac:dyDescent="0.25"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pans="6:20" x14ac:dyDescent="0.25"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pans="6:20" x14ac:dyDescent="0.25"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spans="6:20" x14ac:dyDescent="0.25"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pans="6:20" x14ac:dyDescent="0.25"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pans="6:20" x14ac:dyDescent="0.25"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spans="6:20" x14ac:dyDescent="0.25"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</sheetData>
  <mergeCells count="4">
    <mergeCell ref="A1:E9"/>
    <mergeCell ref="F3:T3"/>
    <mergeCell ref="F5:T5"/>
    <mergeCell ref="F6:T6"/>
  </mergeCells>
  <phoneticPr fontId="0" type="noConversion"/>
  <conditionalFormatting sqref="A85:T86 A95:T97 A106:T108 A80:M80 O80:T80 A101:M105 O101:T105 A113:M113 O113:T113 A114:T115 A83:M84 O83:T84 A89:T90 A87:M88 O87:T88 A91:M91 O91:T91 A93:M94 O93:T94 A98:M98 O98:T98 A119:T121 A116:M118 O116:T118 A124:T125 A122:M123 O122:T123 A128:T129 A126:M127 O126:T127 A135:T139 A14:T79">
    <cfRule type="expression" dxfId="15" priority="16" stopIfTrue="1">
      <formula>MOD(ROW(),2)=1</formula>
    </cfRule>
  </conditionalFormatting>
  <conditionalFormatting sqref="A81:M82 O81:T82">
    <cfRule type="expression" dxfId="14" priority="15" stopIfTrue="1">
      <formula>MOD(ROW(),2)=1</formula>
    </cfRule>
  </conditionalFormatting>
  <conditionalFormatting sqref="A92:M92 O92:T92">
    <cfRule type="expression" dxfId="13" priority="14" stopIfTrue="1">
      <formula>MOD(ROW(),2)=1</formula>
    </cfRule>
  </conditionalFormatting>
  <conditionalFormatting sqref="A99:M100 O99:T100">
    <cfRule type="expression" dxfId="12" priority="13" stopIfTrue="1">
      <formula>MOD(ROW(),2)=1</formula>
    </cfRule>
  </conditionalFormatting>
  <conditionalFormatting sqref="A109:M111 O109:T111">
    <cfRule type="expression" dxfId="11" priority="12" stopIfTrue="1">
      <formula>MOD(ROW(),2)=1</formula>
    </cfRule>
  </conditionalFormatting>
  <conditionalFormatting sqref="A112:M112 O112:T112">
    <cfRule type="expression" dxfId="10" priority="11" stopIfTrue="1">
      <formula>MOD(ROW(),2)=1</formula>
    </cfRule>
  </conditionalFormatting>
  <conditionalFormatting sqref="A130:T130 A133:T134 A131:M132 O131:T132">
    <cfRule type="expression" dxfId="9" priority="10" stopIfTrue="1">
      <formula>MOD(ROW(),2)=1</formula>
    </cfRule>
  </conditionalFormatting>
  <conditionalFormatting sqref="N80:N84">
    <cfRule type="expression" dxfId="8" priority="9" stopIfTrue="1">
      <formula>MOD(ROW(),2)=1</formula>
    </cfRule>
  </conditionalFormatting>
  <conditionalFormatting sqref="N87:N88">
    <cfRule type="expression" dxfId="7" priority="8" stopIfTrue="1">
      <formula>MOD(ROW(),2)=1</formula>
    </cfRule>
  </conditionalFormatting>
  <conditionalFormatting sqref="N91:N94">
    <cfRule type="expression" dxfId="6" priority="7" stopIfTrue="1">
      <formula>MOD(ROW(),2)=1</formula>
    </cfRule>
  </conditionalFormatting>
  <conditionalFormatting sqref="N98:N105">
    <cfRule type="expression" dxfId="5" priority="6" stopIfTrue="1">
      <formula>MOD(ROW(),2)=1</formula>
    </cfRule>
  </conditionalFormatting>
  <conditionalFormatting sqref="N109:N113">
    <cfRule type="expression" dxfId="4" priority="5" stopIfTrue="1">
      <formula>MOD(ROW(),2)=1</formula>
    </cfRule>
  </conditionalFormatting>
  <conditionalFormatting sqref="N116:N118">
    <cfRule type="expression" dxfId="3" priority="4" stopIfTrue="1">
      <formula>MOD(ROW(),2)=1</formula>
    </cfRule>
  </conditionalFormatting>
  <conditionalFormatting sqref="N122:N123">
    <cfRule type="expression" dxfId="2" priority="3" stopIfTrue="1">
      <formula>MOD(ROW(),2)=1</formula>
    </cfRule>
  </conditionalFormatting>
  <conditionalFormatting sqref="N126:N127">
    <cfRule type="expression" dxfId="1" priority="2" stopIfTrue="1">
      <formula>MOD(ROW(),2)=1</formula>
    </cfRule>
  </conditionalFormatting>
  <conditionalFormatting sqref="N131:N132">
    <cfRule type="expression" dxfId="0" priority="1" stopIfTrue="1">
      <formula>MOD(ROW(),2)=1</formula>
    </cfRule>
  </conditionalFormatting>
  <printOptions horizontalCentered="1"/>
  <pageMargins left="0.25" right="0.25" top="0.5" bottom="0.5" header="0.5" footer="0.5"/>
  <pageSetup scale="77" fitToHeight="0" orientation="landscape" r:id="rId1"/>
  <headerFooter alignWithMargins="0"/>
  <rowBreaks count="2" manualBreakCount="2">
    <brk id="57" max="19" man="1"/>
    <brk id="9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2015 C-2B</vt:lpstr>
      <vt:lpstr>'2015 C-2B'!Print_Area</vt:lpstr>
      <vt:lpstr>'2015 C-2B'!Print_Area_MI</vt:lpstr>
      <vt:lpstr>'2015 C-2B'!Print_Titles</vt:lpstr>
      <vt:lpstr>'2015 C-2B'!Print_Titles_MI</vt:lpstr>
    </vt:vector>
  </TitlesOfParts>
  <Company>LSUS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M. Samhan</dc:creator>
  <cp:lastModifiedBy>Samhan, Adnan</cp:lastModifiedBy>
  <cp:lastPrinted>2014-08-25T16:25:27Z</cp:lastPrinted>
  <dcterms:created xsi:type="dcterms:W3CDTF">2002-09-16T15:29:55Z</dcterms:created>
  <dcterms:modified xsi:type="dcterms:W3CDTF">2015-08-15T18:09:59Z</dcterms:modified>
</cp:coreProperties>
</file>