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ttps://lsumail2-my.sharepoint.com/personal/dcking_lsu_edu/Documents/Desktop/"/>
    </mc:Choice>
  </mc:AlternateContent>
  <xr:revisionPtr revIDLastSave="4" documentId="13_ncr:1_{A6AB78E3-6292-4C03-955B-C79246B4E0D4}" xr6:coauthVersionLast="47" xr6:coauthVersionMax="47" xr10:uidLastSave="{8B4861FE-8FE7-41DE-8C6E-F7E278AE1F27}"/>
  <bookViews>
    <workbookView xWindow="28680" yWindow="-120" windowWidth="29040" windowHeight="15840" xr2:uid="{E9AB89EA-78E6-4370-939F-7D8DB9091791}"/>
  </bookViews>
  <sheets>
    <sheet name="Special Meal Worksheet" sheetId="1" r:id="rId1"/>
    <sheet name="Type of Meal" sheetId="2" state="hidden" r:id="rId2"/>
  </sheets>
  <definedNames>
    <definedName name="_xlnm.Print_Titles" localSheetId="0">'Special Meal Worksheet'!$7:$7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1" l="1"/>
  <c r="A8" i="1"/>
  <c r="C42" i="1"/>
  <c r="C43" i="1"/>
  <c r="C44"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E43" i="1" l="1"/>
  <c r="G43" i="1" s="1"/>
  <c r="E37" i="1"/>
  <c r="G37" i="1" s="1"/>
  <c r="E31" i="1"/>
  <c r="G31" i="1" s="1"/>
  <c r="E25" i="1"/>
  <c r="G25" i="1" s="1"/>
  <c r="E19" i="1"/>
  <c r="G19" i="1" s="1"/>
  <c r="E13" i="1"/>
  <c r="G13" i="1" s="1"/>
  <c r="E44" i="1"/>
  <c r="G44" i="1" s="1"/>
  <c r="E36" i="1"/>
  <c r="G36" i="1" s="1"/>
  <c r="E30" i="1"/>
  <c r="G30" i="1" s="1"/>
  <c r="E24" i="1"/>
  <c r="G24" i="1" s="1"/>
  <c r="E18" i="1"/>
  <c r="G18" i="1" s="1"/>
  <c r="E12" i="1"/>
  <c r="G12" i="1" s="1"/>
  <c r="E41" i="1"/>
  <c r="G41" i="1" s="1"/>
  <c r="E35" i="1"/>
  <c r="G35" i="1" s="1"/>
  <c r="E29" i="1"/>
  <c r="G29" i="1" s="1"/>
  <c r="E23" i="1"/>
  <c r="G23" i="1" s="1"/>
  <c r="E17" i="1"/>
  <c r="G17" i="1" s="1"/>
  <c r="E11" i="1"/>
  <c r="G11" i="1" s="1"/>
  <c r="E42" i="1"/>
  <c r="G42" i="1" s="1"/>
  <c r="E40" i="1"/>
  <c r="G40" i="1" s="1"/>
  <c r="E34" i="1"/>
  <c r="G34" i="1" s="1"/>
  <c r="E28" i="1"/>
  <c r="G28" i="1" s="1"/>
  <c r="E22" i="1"/>
  <c r="G22" i="1" s="1"/>
  <c r="E16" i="1"/>
  <c r="G16" i="1" s="1"/>
  <c r="E39" i="1"/>
  <c r="G39" i="1" s="1"/>
  <c r="E33" i="1"/>
  <c r="G33" i="1" s="1"/>
  <c r="E27" i="1"/>
  <c r="G27" i="1" s="1"/>
  <c r="E21" i="1"/>
  <c r="G21" i="1" s="1"/>
  <c r="E38" i="1"/>
  <c r="G38" i="1" s="1"/>
  <c r="E32" i="1"/>
  <c r="G32" i="1" s="1"/>
  <c r="E26" i="1"/>
  <c r="G26" i="1" s="1"/>
  <c r="E20" i="1"/>
  <c r="G20" i="1" s="1"/>
  <c r="C8" i="1"/>
  <c r="E8" i="1" s="1"/>
  <c r="E9" i="1" s="1"/>
  <c r="E10" i="1" s="1"/>
  <c r="G8" i="1" l="1"/>
  <c r="E14" i="1"/>
  <c r="G9" i="1" l="1"/>
  <c r="E15" i="1"/>
  <c r="E45" i="1" s="1"/>
  <c r="G14" i="1"/>
  <c r="G10" i="1" l="1"/>
  <c r="G15" i="1"/>
  <c r="G45" i="1" l="1"/>
</calcChain>
</file>

<file path=xl/sharedStrings.xml><?xml version="1.0" encoding="utf-8"?>
<sst xmlns="http://schemas.openxmlformats.org/spreadsheetml/2006/main" count="26" uniqueCount="24">
  <si>
    <t>Date</t>
  </si>
  <si>
    <t>Breakfast</t>
  </si>
  <si>
    <t>Lunch</t>
  </si>
  <si>
    <t>Dinner</t>
  </si>
  <si>
    <t>Reception</t>
  </si>
  <si>
    <t>Refreshments AM</t>
  </si>
  <si>
    <t>Refreshments PM</t>
  </si>
  <si>
    <t>Type of Meal</t>
  </si>
  <si>
    <t>Allowance</t>
  </si>
  <si>
    <t>Max Rate Per Person</t>
  </si>
  <si>
    <t>Number of Guests</t>
  </si>
  <si>
    <t>Max Subtotal</t>
  </si>
  <si>
    <t>Overage Amount</t>
  </si>
  <si>
    <t>University-sponsored conference</t>
  </si>
  <si>
    <t>Is this for a University-sponsored conference?</t>
  </si>
  <si>
    <t>Yes</t>
  </si>
  <si>
    <t>No</t>
  </si>
  <si>
    <t>Enter Conference Lunch Rate:</t>
  </si>
  <si>
    <t>Louisiana State University
Office of Accounting Services
Accounts Payable &amp; Travel
217 Thomas Boyd Hall</t>
  </si>
  <si>
    <t>SPECIAL MEAL WORKSHEET</t>
  </si>
  <si>
    <t>AS499-WS</t>
  </si>
  <si>
    <t>*PM-13 Section X. B. 1. c. - Conference Lunch Rate: Cost of lunch served in conjunction with University-sponsored conferences billed to the University shall not exceed the combined GSA meal rate for breakfast and lunch rates of the conference location. For example, if the GSA meal rates for New Orleans are $17 for breakfast and $18 for lunch, the conference lunch rate will be $35.</t>
  </si>
  <si>
    <t>Actual Charges</t>
  </si>
  <si>
    <t>This optional worksheet is designed to assist with special meal allowances to ensure the total amount for the event is within the special meal rates. If the event is related to a University-sponsored conference, a 'Yes' response to the question below must be selected and the appropriate lunch rate must be entered. The subtotals in the calculation are not inclusive of tax and gratuity. If the meal exceeds the state allowance, the overage must be paid with private or Foundation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</si>
</sst>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_);\(0.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7" tint="0.39997558519241921"/>
        <bgColor indexed="64"/>
      </patternFill>
    </fill>
  </fills>
  <borders count="2">
    <border>
      <left/>
      <right/>
      <top/>
      <bottom/>
      <diagonal/>
    </border>
    <border>
      <left/>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25">
    <xf numFmtId="0" fontId="0" fillId="0" borderId="0" xfId="0"/>
    <xf numFmtId="0" fontId="2" fillId="0" borderId="0" xfId="0" applyFont="1"/>
    <xf numFmtId="164" fontId="0" fillId="0" borderId="0" xfId="0" applyNumberFormat="1"/>
    <xf numFmtId="39" fontId="0" fillId="0" borderId="0" xfId="1" applyNumberFormat="1" applyFont="1" applyFill="1" applyBorder="1" applyAlignment="1" applyProtection="1">
      <alignment horizontal="center"/>
      <protection locked="0"/>
    </xf>
    <xf numFmtId="39" fontId="0" fillId="0" borderId="0" xfId="1" applyNumberFormat="1" applyFont="1" applyFill="1" applyAlignment="1" applyProtection="1">
      <alignment horizontal="center"/>
    </xf>
    <xf numFmtId="43" fontId="0" fillId="0" borderId="0" xfId="1" applyFont="1" applyAlignment="1" applyProtection="1">
      <alignment horizontal="center"/>
    </xf>
    <xf numFmtId="39" fontId="0" fillId="2" borderId="0" xfId="1" applyNumberFormat="1" applyFont="1" applyFill="1" applyBorder="1" applyAlignment="1" applyProtection="1">
      <alignment horizontal="center" vertical="center"/>
      <protection locked="0"/>
    </xf>
    <xf numFmtId="14" fontId="0" fillId="0" borderId="0" xfId="0" applyNumberFormat="1" applyAlignment="1" applyProtection="1">
      <alignment horizontal="center"/>
      <protection locked="0"/>
    </xf>
    <xf numFmtId="0" fontId="0" fillId="0" borderId="0" xfId="0" applyAlignment="1" applyProtection="1">
      <alignment horizontal="center"/>
      <protection locked="0"/>
    </xf>
    <xf numFmtId="37" fontId="0" fillId="0" borderId="0" xfId="0" applyNumberFormat="1" applyAlignment="1" applyProtection="1">
      <alignment horizontal="center"/>
      <protection locked="0"/>
    </xf>
    <xf numFmtId="0" fontId="0" fillId="0" borderId="0" xfId="0" applyAlignment="1">
      <alignment horizontal="center"/>
    </xf>
    <xf numFmtId="39" fontId="0" fillId="0" borderId="0" xfId="1" applyNumberFormat="1" applyFont="1" applyFill="1" applyBorder="1" applyAlignment="1" applyProtection="1">
      <alignment horizontal="center"/>
    </xf>
    <xf numFmtId="37" fontId="0" fillId="0" borderId="0" xfId="0" applyNumberFormat="1" applyAlignment="1">
      <alignment horizontal="center"/>
    </xf>
    <xf numFmtId="0" fontId="3" fillId="0" borderId="1" xfId="0" applyFont="1" applyBorder="1" applyAlignment="1">
      <alignment horizontal="right" vertical="center"/>
    </xf>
    <xf numFmtId="43" fontId="0" fillId="0" borderId="0" xfId="1" applyFont="1" applyBorder="1" applyAlignment="1" applyProtection="1">
      <alignment horizontal="center"/>
    </xf>
    <xf numFmtId="0" fontId="2" fillId="0" borderId="0" xfId="0" applyFont="1" applyAlignment="1">
      <alignment horizontal="center"/>
    </xf>
    <xf numFmtId="39" fontId="2" fillId="0" borderId="0" xfId="1" applyNumberFormat="1" applyFont="1" applyFill="1" applyBorder="1" applyAlignment="1" applyProtection="1">
      <alignment horizontal="center"/>
    </xf>
    <xf numFmtId="37" fontId="2" fillId="0" borderId="0" xfId="0" applyNumberFormat="1" applyFont="1" applyAlignment="1">
      <alignment horizontal="center"/>
    </xf>
    <xf numFmtId="43" fontId="2" fillId="0" borderId="0" xfId="1" applyFont="1" applyBorder="1" applyAlignment="1" applyProtection="1">
      <alignment horizontal="center"/>
    </xf>
    <xf numFmtId="14" fontId="0" fillId="0" borderId="0" xfId="0" applyNumberFormat="1" applyAlignment="1">
      <alignment horizontal="center"/>
    </xf>
    <xf numFmtId="0" fontId="4" fillId="0" borderId="0" xfId="0" applyFont="1" applyAlignment="1">
      <alignment horizontal="right" vertical="center" wrapText="1"/>
    </xf>
    <xf numFmtId="0" fontId="3" fillId="0" borderId="1" xfId="0" applyFont="1" applyBorder="1" applyAlignment="1">
      <alignment horizontal="left" vertical="center"/>
    </xf>
    <xf numFmtId="0" fontId="0" fillId="0" borderId="0" xfId="0" applyAlignment="1">
      <alignment horizontal="left" vertical="center"/>
    </xf>
    <xf numFmtId="37" fontId="0" fillId="0" borderId="0" xfId="0" applyNumberFormat="1" applyAlignment="1">
      <alignment horizontal="left" vertical="center" wrapText="1"/>
    </xf>
    <xf numFmtId="0" fontId="0" fillId="0" borderId="0" xfId="0" applyAlignment="1">
      <alignment horizontal="left" vertical="center" wrapText="1"/>
    </xf>
  </cellXfs>
  <cellStyles count="2">
    <cellStyle name="Comma" xfId="1" builtinId="3"/>
    <cellStyle name="Normal" xfId="0" builtinId="0"/>
  </cellStyles>
  <dxfs count="2">
    <dxf>
      <font>
        <b/>
        <i val="0"/>
      </font>
      <border>
        <top style="thin">
          <color auto="1"/>
        </top>
        <bottom style="thin">
          <color auto="1"/>
        </bottom>
        <vertical/>
        <horizontal/>
      </border>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1543050</xdr:colOff>
      <xdr:row>0</xdr:row>
      <xdr:rowOff>686747</xdr:rowOff>
    </xdr:to>
    <xdr:pic>
      <xdr:nvPicPr>
        <xdr:cNvPr id="2" name="Picture 1" descr="black logo">
          <a:extLst>
            <a:ext uri="{FF2B5EF4-FFF2-40B4-BE49-F238E27FC236}">
              <a16:creationId xmlns:a16="http://schemas.microsoft.com/office/drawing/2014/main" id="{D7044358-D926-4503-BCA9-09A537C1F603}"/>
            </a:ext>
          </a:extLst>
        </xdr:cNvPr>
        <xdr:cNvPicPr>
          <a:picLocks noChangeAspect="1"/>
        </xdr:cNvPicPr>
      </xdr:nvPicPr>
      <xdr:blipFill>
        <a:blip xmlns:r="http://schemas.openxmlformats.org/officeDocument/2006/relationships" r:embed="rId1" cstate="print"/>
        <a:stretch>
          <a:fillRect/>
        </a:stretch>
      </xdr:blipFill>
      <xdr:spPr>
        <a:xfrm>
          <a:off x="95250" y="47625"/>
          <a:ext cx="1485900" cy="63912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22456-CB9C-4945-A531-7F76598EBE3B}">
  <sheetPr codeName="Sheet1">
    <pageSetUpPr fitToPage="1"/>
  </sheetPr>
  <dimension ref="A1:G45"/>
  <sheetViews>
    <sheetView tabSelected="1" zoomScaleNormal="100" workbookViewId="0">
      <selection activeCell="B10" sqref="B10"/>
    </sheetView>
  </sheetViews>
  <sheetFormatPr defaultRowHeight="15" x14ac:dyDescent="0.25"/>
  <cols>
    <col min="1" max="2" width="25.7109375" style="10" customWidth="1"/>
    <col min="3" max="3" width="25.7109375" style="4" customWidth="1"/>
    <col min="4" max="4" width="25.7109375" style="12" customWidth="1"/>
    <col min="5" max="5" width="25.7109375" style="5" customWidth="1"/>
    <col min="6" max="7" width="25.7109375" style="4" customWidth="1"/>
  </cols>
  <sheetData>
    <row r="1" spans="1:7" ht="62.25" customHeight="1" x14ac:dyDescent="0.25">
      <c r="A1" s="20" t="s">
        <v>18</v>
      </c>
      <c r="B1" s="20"/>
      <c r="C1" s="20"/>
      <c r="D1" s="20"/>
      <c r="E1" s="20"/>
      <c r="F1" s="20"/>
      <c r="G1" s="20"/>
    </row>
    <row r="2" spans="1:7" ht="18.75" x14ac:dyDescent="0.25">
      <c r="A2" s="21" t="s">
        <v>19</v>
      </c>
      <c r="B2" s="21"/>
      <c r="C2" s="21"/>
      <c r="D2" s="21"/>
      <c r="E2" s="21"/>
      <c r="F2" s="21"/>
      <c r="G2" s="13" t="s">
        <v>20</v>
      </c>
    </row>
    <row r="3" spans="1:7" ht="45.75" customHeight="1" x14ac:dyDescent="0.25">
      <c r="A3" s="24" t="s">
        <v>23</v>
      </c>
      <c r="B3" s="24"/>
      <c r="C3" s="24"/>
      <c r="D3" s="24"/>
      <c r="E3" s="24"/>
      <c r="F3" s="24"/>
      <c r="G3" s="24"/>
    </row>
    <row r="4" spans="1:7" ht="30" customHeight="1" x14ac:dyDescent="0.25">
      <c r="A4" s="22" t="s">
        <v>14</v>
      </c>
      <c r="B4" s="22"/>
      <c r="C4" s="6" t="s">
        <v>16</v>
      </c>
      <c r="D4" s="23" t="s">
        <v>21</v>
      </c>
      <c r="E4" s="23"/>
      <c r="F4" s="23"/>
      <c r="G4" s="23"/>
    </row>
    <row r="5" spans="1:7" ht="32.25" customHeight="1" x14ac:dyDescent="0.25">
      <c r="A5" s="22" t="s">
        <v>17</v>
      </c>
      <c r="B5" s="22"/>
      <c r="C5" s="6">
        <v>0</v>
      </c>
      <c r="D5" s="23"/>
      <c r="E5" s="23"/>
      <c r="F5" s="23"/>
      <c r="G5" s="23"/>
    </row>
    <row r="6" spans="1:7" x14ac:dyDescent="0.25">
      <c r="C6" s="11"/>
      <c r="E6" s="14"/>
      <c r="F6" s="11"/>
      <c r="G6" s="11"/>
    </row>
    <row r="7" spans="1:7" s="1" customFormat="1" x14ac:dyDescent="0.25">
      <c r="A7" s="15" t="s">
        <v>0</v>
      </c>
      <c r="B7" s="15" t="s">
        <v>7</v>
      </c>
      <c r="C7" s="16" t="s">
        <v>9</v>
      </c>
      <c r="D7" s="17" t="s">
        <v>10</v>
      </c>
      <c r="E7" s="18" t="s">
        <v>11</v>
      </c>
      <c r="F7" s="16" t="s">
        <v>22</v>
      </c>
      <c r="G7" s="16" t="s">
        <v>12</v>
      </c>
    </row>
    <row r="8" spans="1:7" x14ac:dyDescent="0.25">
      <c r="A8" s="7">
        <f ca="1">TODAY()</f>
        <v>45474</v>
      </c>
      <c r="B8" s="8"/>
      <c r="C8" s="11" t="str">
        <f>_xlfn.IFNA(IF(AND(B8="Lunch",$C$4="Yes")=TRUE,$C$5,VLOOKUP(B8,'Type of Meal'!$A$2:$B$7,2,FALSE)),"")</f>
        <v/>
      </c>
      <c r="D8" s="9"/>
      <c r="E8" s="11" t="str">
        <f>IFERROR(C8*D8,"")</f>
        <v/>
      </c>
      <c r="F8" s="3"/>
      <c r="G8" s="11" t="str">
        <f>IFERROR(IF((F8-E8)&lt;0,0,F8-E8),"")</f>
        <v/>
      </c>
    </row>
    <row r="9" spans="1:7" x14ac:dyDescent="0.25">
      <c r="A9" s="7"/>
      <c r="B9" s="8"/>
      <c r="C9" s="11" t="str">
        <f>_xlfn.IFNA(IF(AND(B9="Lunch",$C$4="Yes")=TRUE,$C$5,VLOOKUP(B9,'Type of Meal'!$A$2:$B$7,2,FALSE)),"")</f>
        <v/>
      </c>
      <c r="D9" s="9"/>
      <c r="E9" s="11">
        <f ca="1">IF(A8&lt;&gt;"",IF(A9&lt;&gt;"",IFERROR(C9*D9,""),SUM($E$8:E8)),"")</f>
        <v>0</v>
      </c>
      <c r="F9" s="3"/>
      <c r="G9" s="11">
        <f ca="1">IF(A8&lt;&gt;"",IF(A9&lt;&gt;"",IFERROR(IF((F9-E9)&lt;0,0,F9-E9),""),SUM($G$8:G8)),"")</f>
        <v>0</v>
      </c>
    </row>
    <row r="10" spans="1:7" x14ac:dyDescent="0.25">
      <c r="A10" s="7"/>
      <c r="B10" s="8"/>
      <c r="C10" s="11" t="str">
        <f>_xlfn.IFNA(IF(AND(B10="Lunch",$C$4="Yes")=TRUE,$C$5,VLOOKUP(B10,'Type of Meal'!$A$2:$B$7,2,FALSE)),"")</f>
        <v/>
      </c>
      <c r="D10" s="9"/>
      <c r="E10" s="11" t="str">
        <f>IF(A9&lt;&gt;"",IF(A10&lt;&gt;"",IFERROR(C10*D10,""),SUM($E$8:E9)),"")</f>
        <v/>
      </c>
      <c r="F10" s="3"/>
      <c r="G10" s="11" t="str">
        <f>IF(A9&lt;&gt;"",IF(A10&lt;&gt;"",IFERROR(IF((F10-E10)&lt;0,0,F10-E10),""),SUM($G$8:G9)),"")</f>
        <v/>
      </c>
    </row>
    <row r="11" spans="1:7" x14ac:dyDescent="0.25">
      <c r="A11" s="7"/>
      <c r="B11" s="8"/>
      <c r="C11" s="11" t="str">
        <f>_xlfn.IFNA(IF(AND(B11="Lunch",$C$4="Yes")=TRUE,$C$5,VLOOKUP(B11,'Type of Meal'!$A$2:$B$7,2,FALSE)),"")</f>
        <v/>
      </c>
      <c r="D11" s="9"/>
      <c r="E11" s="11" t="str">
        <f>IF(A10&lt;&gt;"",IF(A11&lt;&gt;"",IFERROR(C11*D11,""),SUM($E$8:E10)),"")</f>
        <v/>
      </c>
      <c r="F11" s="3"/>
      <c r="G11" s="11" t="str">
        <f>IF(A10&lt;&gt;"",IF(A11&lt;&gt;"",IFERROR(IF((F11-E11)&lt;0,0,F11-E11),""),SUM($G$8:G10)),"")</f>
        <v/>
      </c>
    </row>
    <row r="12" spans="1:7" x14ac:dyDescent="0.25">
      <c r="A12" s="7"/>
      <c r="B12" s="8"/>
      <c r="C12" s="11" t="str">
        <f>_xlfn.IFNA(IF(AND(B12="Lunch",$C$4="Yes")=TRUE,$C$5,VLOOKUP(B12,'Type of Meal'!$A$2:$B$7,2,FALSE)),"")</f>
        <v/>
      </c>
      <c r="D12" s="9"/>
      <c r="E12" s="11" t="str">
        <f>IF(A11&lt;&gt;"",IF(A12&lt;&gt;"",IFERROR(C12*D12,""),SUM($E$8:E11)),"")</f>
        <v/>
      </c>
      <c r="F12" s="3"/>
      <c r="G12" s="11" t="str">
        <f>IF(A11&lt;&gt;"",IF(A12&lt;&gt;"",IFERROR(IF((F12-E12)&lt;0,0,F12-E12),""),SUM($G$8:G11)),"")</f>
        <v/>
      </c>
    </row>
    <row r="13" spans="1:7" x14ac:dyDescent="0.25">
      <c r="A13" s="7"/>
      <c r="B13" s="8"/>
      <c r="C13" s="11" t="str">
        <f>_xlfn.IFNA(IF(AND(B13="Lunch",$C$4="Yes")=TRUE,$C$5,VLOOKUP(B13,'Type of Meal'!$A$2:$B$7,2,FALSE)),"")</f>
        <v/>
      </c>
      <c r="D13" s="9"/>
      <c r="E13" s="11" t="str">
        <f>IF(A12&lt;&gt;"",IF(A13&lt;&gt;"",IFERROR(C13*D13,""),SUM($E$8:E12)),"")</f>
        <v/>
      </c>
      <c r="F13" s="3"/>
      <c r="G13" s="11" t="str">
        <f>IF(A12&lt;&gt;"",IF(A13&lt;&gt;"",IFERROR(IF((F13-E13)&lt;0,0,F13-E13),""),SUM($G$8:G12)),"")</f>
        <v/>
      </c>
    </row>
    <row r="14" spans="1:7" x14ac:dyDescent="0.25">
      <c r="A14" s="7"/>
      <c r="B14" s="8"/>
      <c r="C14" s="11" t="str">
        <f>_xlfn.IFNA(IF(AND(B14="Lunch",$C$4="Yes")=TRUE,$C$5,VLOOKUP(B14,'Type of Meal'!$A$2:$B$7,2,FALSE)),"")</f>
        <v/>
      </c>
      <c r="D14" s="9"/>
      <c r="E14" s="11" t="str">
        <f>IF(A13&lt;&gt;"",IF(A14&lt;&gt;"",IFERROR(C14*D14,""),SUM($E$8:E13)),"")</f>
        <v/>
      </c>
      <c r="F14" s="3"/>
      <c r="G14" s="11" t="str">
        <f>IF(A13&lt;&gt;"",IF(A14&lt;&gt;"",IFERROR(IF((F14-E14)&lt;0,0,F14-E14),""),SUM($G$8:G13)),"")</f>
        <v/>
      </c>
    </row>
    <row r="15" spans="1:7" x14ac:dyDescent="0.25">
      <c r="A15" s="7"/>
      <c r="B15" s="8"/>
      <c r="C15" s="11" t="str">
        <f>_xlfn.IFNA(IF(AND(B15="Lunch",$C$4="Yes")=TRUE,$C$5,VLOOKUP(B15,'Type of Meal'!$A$2:$B$7,2,FALSE)),"")</f>
        <v/>
      </c>
      <c r="D15" s="9"/>
      <c r="E15" s="11" t="str">
        <f>IF(A14&lt;&gt;"",IF(A15&lt;&gt;"",IFERROR(C15*D15,""),SUM($E$8:E14)),"")</f>
        <v/>
      </c>
      <c r="F15" s="3"/>
      <c r="G15" s="11" t="str">
        <f>IF(A14&lt;&gt;"",IF(A15&lt;&gt;"",IFERROR(IF((F15-E15)&lt;0,0,F15-E15),""),SUM($G$8:G14)),"")</f>
        <v/>
      </c>
    </row>
    <row r="16" spans="1:7" x14ac:dyDescent="0.25">
      <c r="A16" s="7"/>
      <c r="B16" s="8"/>
      <c r="C16" s="11" t="str">
        <f>_xlfn.IFNA(IF(AND(B16="Lunch",$C$4="Yes")=TRUE,$C$5,VLOOKUP(B16,'Type of Meal'!$A$2:$B$7,2,FALSE)),"")</f>
        <v/>
      </c>
      <c r="D16" s="9"/>
      <c r="E16" s="11" t="str">
        <f>IF(A15&lt;&gt;"",IF(A16&lt;&gt;"",IFERROR(C16*D16,""),SUM($E$8:E15)),"")</f>
        <v/>
      </c>
      <c r="F16" s="3"/>
      <c r="G16" s="11" t="str">
        <f>IF(A15&lt;&gt;"",IF(A16&lt;&gt;"",IFERROR(IF((F16-E16)&lt;0,0,F16-E16),""),SUM($G$8:G15)),"")</f>
        <v/>
      </c>
    </row>
    <row r="17" spans="1:7" x14ac:dyDescent="0.25">
      <c r="A17" s="7"/>
      <c r="B17" s="8"/>
      <c r="C17" s="11" t="str">
        <f>_xlfn.IFNA(IF(AND(B17="Lunch",$C$4="Yes")=TRUE,$C$5,VLOOKUP(B17,'Type of Meal'!$A$2:$B$7,2,FALSE)),"")</f>
        <v/>
      </c>
      <c r="D17" s="9"/>
      <c r="E17" s="11" t="str">
        <f>IF(A16&lt;&gt;"",IF(A17&lt;&gt;"",IFERROR(C17*D17,""),SUM($E$8:E16)),"")</f>
        <v/>
      </c>
      <c r="F17" s="3"/>
      <c r="G17" s="11" t="str">
        <f>IF(A16&lt;&gt;"",IF(A17&lt;&gt;"",IFERROR(IF((F17-E17)&lt;0,0,F17-E17),""),SUM($G$8:G16)),"")</f>
        <v/>
      </c>
    </row>
    <row r="18" spans="1:7" x14ac:dyDescent="0.25">
      <c r="A18" s="7"/>
      <c r="B18" s="8"/>
      <c r="C18" s="11" t="str">
        <f>_xlfn.IFNA(IF(AND(B18="Lunch",$C$4="Yes")=TRUE,$C$5,VLOOKUP(B18,'Type of Meal'!$A$2:$B$7,2,FALSE)),"")</f>
        <v/>
      </c>
      <c r="D18" s="9"/>
      <c r="E18" s="11" t="str">
        <f>IF(A17&lt;&gt;"",IF(A18&lt;&gt;"",IFERROR(C18*D18,""),SUM($E$8:E17)),"")</f>
        <v/>
      </c>
      <c r="F18" s="3"/>
      <c r="G18" s="11" t="str">
        <f>IF(A17&lt;&gt;"",IF(A18&lt;&gt;"",IFERROR(IF((F18-E18)&lt;0,0,F18-E18),""),SUM($G$8:G17)),"")</f>
        <v/>
      </c>
    </row>
    <row r="19" spans="1:7" x14ac:dyDescent="0.25">
      <c r="A19" s="7"/>
      <c r="B19" s="8"/>
      <c r="C19" s="11" t="str">
        <f>_xlfn.IFNA(IF(AND(B19="Lunch",$C$4="Yes")=TRUE,$C$5,VLOOKUP(B19,'Type of Meal'!$A$2:$B$7,2,FALSE)),"")</f>
        <v/>
      </c>
      <c r="D19" s="9"/>
      <c r="E19" s="11" t="str">
        <f>IF(A18&lt;&gt;"",IF(A19&lt;&gt;"",IFERROR(C19*D19,""),SUM($E$8:E18)),"")</f>
        <v/>
      </c>
      <c r="F19" s="3"/>
      <c r="G19" s="11" t="str">
        <f>IF(A18&lt;&gt;"",IF(A19&lt;&gt;"",IFERROR(IF((F19-E19)&lt;0,0,F19-E19),""),SUM($G$8:G18)),"")</f>
        <v/>
      </c>
    </row>
    <row r="20" spans="1:7" x14ac:dyDescent="0.25">
      <c r="A20" s="7"/>
      <c r="B20" s="8"/>
      <c r="C20" s="11" t="str">
        <f>_xlfn.IFNA(IF(AND(B20="Lunch",$C$4="Yes")=TRUE,$C$5,VLOOKUP(B20,'Type of Meal'!$A$2:$B$7,2,FALSE)),"")</f>
        <v/>
      </c>
      <c r="D20" s="9"/>
      <c r="E20" s="11" t="str">
        <f>IF(A19&lt;&gt;"",IF(A20&lt;&gt;"",IFERROR(C20*D20,""),SUM($E$8:E19)),"")</f>
        <v/>
      </c>
      <c r="F20" s="3"/>
      <c r="G20" s="11" t="str">
        <f>IF(A19&lt;&gt;"",IF(A20&lt;&gt;"",IFERROR(IF((F20-E20)&lt;0,0,F20-E20),""),SUM($G$8:G19)),"")</f>
        <v/>
      </c>
    </row>
    <row r="21" spans="1:7" x14ac:dyDescent="0.25">
      <c r="A21" s="7"/>
      <c r="B21" s="8"/>
      <c r="C21" s="11" t="str">
        <f>_xlfn.IFNA(IF(AND(B21="Lunch",$C$4="Yes")=TRUE,$C$5,VLOOKUP(B21,'Type of Meal'!$A$2:$B$7,2,FALSE)),"")</f>
        <v/>
      </c>
      <c r="D21" s="9"/>
      <c r="E21" s="11" t="str">
        <f>IF(A20&lt;&gt;"",IF(A21&lt;&gt;"",IFERROR(C21*D21,""),SUM($E$8:E20)),"")</f>
        <v/>
      </c>
      <c r="F21" s="3"/>
      <c r="G21" s="11" t="str">
        <f>IF(A20&lt;&gt;"",IF(A21&lt;&gt;"",IFERROR(IF((F21-E21)&lt;0,0,F21-E21),""),SUM($G$8:G20)),"")</f>
        <v/>
      </c>
    </row>
    <row r="22" spans="1:7" x14ac:dyDescent="0.25">
      <c r="A22" s="7"/>
      <c r="B22" s="8"/>
      <c r="C22" s="11" t="str">
        <f>_xlfn.IFNA(IF(AND(B22="Lunch",$C$4="Yes")=TRUE,$C$5,VLOOKUP(B22,'Type of Meal'!$A$2:$B$7,2,FALSE)),"")</f>
        <v/>
      </c>
      <c r="D22" s="9"/>
      <c r="E22" s="11" t="str">
        <f>IF(A21&lt;&gt;"",IF(A22&lt;&gt;"",IFERROR(C22*D22,""),SUM($E$8:E21)),"")</f>
        <v/>
      </c>
      <c r="F22" s="3"/>
      <c r="G22" s="11" t="str">
        <f>IF(A21&lt;&gt;"",IF(A22&lt;&gt;"",IFERROR(IF((F22-E22)&lt;0,0,F22-E22),""),SUM($G$8:G21)),"")</f>
        <v/>
      </c>
    </row>
    <row r="23" spans="1:7" x14ac:dyDescent="0.25">
      <c r="A23" s="7"/>
      <c r="B23" s="8"/>
      <c r="C23" s="11" t="str">
        <f>_xlfn.IFNA(IF(AND(B23="Lunch",$C$4="Yes")=TRUE,$C$5,VLOOKUP(B23,'Type of Meal'!$A$2:$B$7,2,FALSE)),"")</f>
        <v/>
      </c>
      <c r="D23" s="9"/>
      <c r="E23" s="11" t="str">
        <f>IF(A22&lt;&gt;"",IF(A23&lt;&gt;"",IFERROR(C23*D23,""),SUM($E$8:E22)),"")</f>
        <v/>
      </c>
      <c r="F23" s="3"/>
      <c r="G23" s="11" t="str">
        <f>IF(A22&lt;&gt;"",IF(A23&lt;&gt;"",IFERROR(IF((F23-E23)&lt;0,0,F23-E23),""),SUM($G$8:G22)),"")</f>
        <v/>
      </c>
    </row>
    <row r="24" spans="1:7" x14ac:dyDescent="0.25">
      <c r="A24" s="7"/>
      <c r="B24" s="8"/>
      <c r="C24" s="11" t="str">
        <f>_xlfn.IFNA(IF(AND(B24="Lunch",$C$4="Yes")=TRUE,$C$5,VLOOKUP(B24,'Type of Meal'!$A$2:$B$7,2,FALSE)),"")</f>
        <v/>
      </c>
      <c r="D24" s="9"/>
      <c r="E24" s="11" t="str">
        <f>IF(A23&lt;&gt;"",IF(A24&lt;&gt;"",IFERROR(C24*D24,""),SUM($E$8:E23)),"")</f>
        <v/>
      </c>
      <c r="F24" s="3"/>
      <c r="G24" s="11" t="str">
        <f>IF(A23&lt;&gt;"",IF(A24&lt;&gt;"",IFERROR(IF((F24-E24)&lt;0,0,F24-E24),""),SUM($G$8:G23)),"")</f>
        <v/>
      </c>
    </row>
    <row r="25" spans="1:7" x14ac:dyDescent="0.25">
      <c r="A25" s="7"/>
      <c r="B25" s="8"/>
      <c r="C25" s="11" t="str">
        <f>_xlfn.IFNA(IF(AND(B25="Lunch",$C$4="Yes")=TRUE,$C$5,VLOOKUP(B25,'Type of Meal'!$A$2:$B$7,2,FALSE)),"")</f>
        <v/>
      </c>
      <c r="D25" s="9"/>
      <c r="E25" s="11" t="str">
        <f>IF(A24&lt;&gt;"",IF(A25&lt;&gt;"",IFERROR(C25*D25,""),SUM($E$8:E24)),"")</f>
        <v/>
      </c>
      <c r="F25" s="3"/>
      <c r="G25" s="11" t="str">
        <f>IF(A24&lt;&gt;"",IF(A25&lt;&gt;"",IFERROR(IF((F25-E25)&lt;0,0,F25-E25),""),SUM($G$8:G24)),"")</f>
        <v/>
      </c>
    </row>
    <row r="26" spans="1:7" x14ac:dyDescent="0.25">
      <c r="A26" s="7"/>
      <c r="B26" s="8"/>
      <c r="C26" s="11" t="str">
        <f>_xlfn.IFNA(IF(AND(B26="Lunch",$C$4="Yes")=TRUE,$C$5,VLOOKUP(B26,'Type of Meal'!$A$2:$B$7,2,FALSE)),"")</f>
        <v/>
      </c>
      <c r="D26" s="9"/>
      <c r="E26" s="11" t="str">
        <f>IF(A25&lt;&gt;"",IF(A26&lt;&gt;"",IFERROR(C26*D26,""),SUM($E$8:E25)),"")</f>
        <v/>
      </c>
      <c r="F26" s="3"/>
      <c r="G26" s="11" t="str">
        <f>IF(A25&lt;&gt;"",IF(A26&lt;&gt;"",IFERROR(IF((F26-E26)&lt;0,0,F26-E26),""),SUM($G$8:G25)),"")</f>
        <v/>
      </c>
    </row>
    <row r="27" spans="1:7" x14ac:dyDescent="0.25">
      <c r="A27" s="7"/>
      <c r="B27" s="8"/>
      <c r="C27" s="11" t="str">
        <f>_xlfn.IFNA(IF(AND(B27="Lunch",$C$4="Yes")=TRUE,$C$5,VLOOKUP(B27,'Type of Meal'!$A$2:$B$7,2,FALSE)),"")</f>
        <v/>
      </c>
      <c r="D27" s="9"/>
      <c r="E27" s="11" t="str">
        <f>IF(A26&lt;&gt;"",IF(A27&lt;&gt;"",IFERROR(C27*D27,""),SUM($E$8:E26)),"")</f>
        <v/>
      </c>
      <c r="F27" s="3"/>
      <c r="G27" s="11" t="str">
        <f>IF(A26&lt;&gt;"",IF(A27&lt;&gt;"",IFERROR(IF((F27-E27)&lt;0,0,F27-E27),""),SUM($G$8:G26)),"")</f>
        <v/>
      </c>
    </row>
    <row r="28" spans="1:7" x14ac:dyDescent="0.25">
      <c r="A28" s="7"/>
      <c r="B28" s="8"/>
      <c r="C28" s="11" t="str">
        <f>_xlfn.IFNA(IF(AND(B28="Lunch",$C$4="Yes")=TRUE,$C$5,VLOOKUP(B28,'Type of Meal'!$A$2:$B$7,2,FALSE)),"")</f>
        <v/>
      </c>
      <c r="D28" s="9"/>
      <c r="E28" s="11" t="str">
        <f>IF(A27&lt;&gt;"",IF(A28&lt;&gt;"",IFERROR(C28*D28,""),SUM($E$8:E27)),"")</f>
        <v/>
      </c>
      <c r="F28" s="3"/>
      <c r="G28" s="11" t="str">
        <f>IF(A27&lt;&gt;"",IF(A28&lt;&gt;"",IFERROR(IF((F28-E28)&lt;0,0,F28-E28),""),SUM($G$8:G27)),"")</f>
        <v/>
      </c>
    </row>
    <row r="29" spans="1:7" x14ac:dyDescent="0.25">
      <c r="A29" s="7"/>
      <c r="B29" s="8"/>
      <c r="C29" s="11" t="str">
        <f>_xlfn.IFNA(IF(AND(B29="Lunch",$C$4="Yes")=TRUE,$C$5,VLOOKUP(B29,'Type of Meal'!$A$2:$B$7,2,FALSE)),"")</f>
        <v/>
      </c>
      <c r="D29" s="9"/>
      <c r="E29" s="11" t="str">
        <f>IF(A28&lt;&gt;"",IF(A29&lt;&gt;"",IFERROR(C29*D29,""),SUM($E$8:E28)),"")</f>
        <v/>
      </c>
      <c r="F29" s="3"/>
      <c r="G29" s="11" t="str">
        <f>IF(A28&lt;&gt;"",IF(A29&lt;&gt;"",IFERROR(IF((F29-E29)&lt;0,0,F29-E29),""),SUM($G$8:G28)),"")</f>
        <v/>
      </c>
    </row>
    <row r="30" spans="1:7" x14ac:dyDescent="0.25">
      <c r="A30" s="7"/>
      <c r="B30" s="8"/>
      <c r="C30" s="11" t="str">
        <f>_xlfn.IFNA(IF(AND(B30="Lunch",$C$4="Yes")=TRUE,$C$5,VLOOKUP(B30,'Type of Meal'!$A$2:$B$7,2,FALSE)),"")</f>
        <v/>
      </c>
      <c r="D30" s="9"/>
      <c r="E30" s="11" t="str">
        <f>IF(A29&lt;&gt;"",IF(A30&lt;&gt;"",IFERROR(C30*D30,""),SUM($E$8:E29)),"")</f>
        <v/>
      </c>
      <c r="F30" s="3"/>
      <c r="G30" s="11" t="str">
        <f>IF(A29&lt;&gt;"",IF(A30&lt;&gt;"",IFERROR(IF((F30-E30)&lt;0,0,F30-E30),""),SUM($G$8:G29)),"")</f>
        <v/>
      </c>
    </row>
    <row r="31" spans="1:7" x14ac:dyDescent="0.25">
      <c r="A31" s="7"/>
      <c r="B31" s="8"/>
      <c r="C31" s="11" t="str">
        <f>_xlfn.IFNA(IF(AND(B31="Lunch",$C$4="Yes")=TRUE,$C$5,VLOOKUP(B31,'Type of Meal'!$A$2:$B$7,2,FALSE)),"")</f>
        <v/>
      </c>
      <c r="D31" s="9"/>
      <c r="E31" s="11" t="str">
        <f>IF(A30&lt;&gt;"",IF(A31&lt;&gt;"",IFERROR(C31*D31,""),SUM($E$8:E30)),"")</f>
        <v/>
      </c>
      <c r="F31" s="3"/>
      <c r="G31" s="11" t="str">
        <f>IF(A30&lt;&gt;"",IF(A31&lt;&gt;"",IFERROR(IF((F31-E31)&lt;0,0,F31-E31),""),SUM($G$8:G30)),"")</f>
        <v/>
      </c>
    </row>
    <row r="32" spans="1:7" x14ac:dyDescent="0.25">
      <c r="A32" s="7"/>
      <c r="B32" s="8"/>
      <c r="C32" s="11" t="str">
        <f>_xlfn.IFNA(IF(AND(B32="Lunch",$C$4="Yes")=TRUE,$C$5,VLOOKUP(B32,'Type of Meal'!$A$2:$B$7,2,FALSE)),"")</f>
        <v/>
      </c>
      <c r="D32" s="9"/>
      <c r="E32" s="11" t="str">
        <f>IF(A31&lt;&gt;"",IF(A32&lt;&gt;"",IFERROR(C32*D32,""),SUM($E$8:E31)),"")</f>
        <v/>
      </c>
      <c r="F32" s="3"/>
      <c r="G32" s="11" t="str">
        <f>IF(A31&lt;&gt;"",IF(A32&lt;&gt;"",IFERROR(IF((F32-E32)&lt;0,0,F32-E32),""),SUM($G$8:G31)),"")</f>
        <v/>
      </c>
    </row>
    <row r="33" spans="1:7" x14ac:dyDescent="0.25">
      <c r="A33" s="7"/>
      <c r="B33" s="8"/>
      <c r="C33" s="11" t="str">
        <f>_xlfn.IFNA(IF(AND(B33="Lunch",$C$4="Yes")=TRUE,$C$5,VLOOKUP(B33,'Type of Meal'!$A$2:$B$7,2,FALSE)),"")</f>
        <v/>
      </c>
      <c r="D33" s="9"/>
      <c r="E33" s="11" t="str">
        <f>IF(A32&lt;&gt;"",IF(A33&lt;&gt;"",IFERROR(C33*D33,""),SUM($E$8:E32)),"")</f>
        <v/>
      </c>
      <c r="F33" s="3"/>
      <c r="G33" s="11" t="str">
        <f>IF(A32&lt;&gt;"",IF(A33&lt;&gt;"",IFERROR(IF((F33-E33)&lt;0,0,F33-E33),""),SUM($G$8:G32)),"")</f>
        <v/>
      </c>
    </row>
    <row r="34" spans="1:7" x14ac:dyDescent="0.25">
      <c r="A34" s="7"/>
      <c r="B34" s="8"/>
      <c r="C34" s="11" t="str">
        <f>_xlfn.IFNA(IF(AND(B34="Lunch",$C$4="Yes")=TRUE,$C$5,VLOOKUP(B34,'Type of Meal'!$A$2:$B$7,2,FALSE)),"")</f>
        <v/>
      </c>
      <c r="D34" s="9"/>
      <c r="E34" s="11" t="str">
        <f>IF(A33&lt;&gt;"",IF(A34&lt;&gt;"",IFERROR(C34*D34,""),SUM($E$8:E33)),"")</f>
        <v/>
      </c>
      <c r="F34" s="3"/>
      <c r="G34" s="11" t="str">
        <f>IF(A33&lt;&gt;"",IF(A34&lt;&gt;"",IFERROR(IF((F34-E34)&lt;0,0,F34-E34),""),SUM($G$8:G33)),"")</f>
        <v/>
      </c>
    </row>
    <row r="35" spans="1:7" x14ac:dyDescent="0.25">
      <c r="A35" s="7"/>
      <c r="B35" s="8"/>
      <c r="C35" s="11" t="str">
        <f>_xlfn.IFNA(IF(AND(B35="Lunch",$C$4="Yes")=TRUE,$C$5,VLOOKUP(B35,'Type of Meal'!$A$2:$B$7,2,FALSE)),"")</f>
        <v/>
      </c>
      <c r="D35" s="9"/>
      <c r="E35" s="11" t="str">
        <f>IF(A34&lt;&gt;"",IF(A35&lt;&gt;"",IFERROR(C35*D35,""),SUM($E$8:E34)),"")</f>
        <v/>
      </c>
      <c r="F35" s="3"/>
      <c r="G35" s="11" t="str">
        <f>IF(A34&lt;&gt;"",IF(A35&lt;&gt;"",IFERROR(IF((F35-E35)&lt;0,0,F35-E35),""),SUM($G$8:G34)),"")</f>
        <v/>
      </c>
    </row>
    <row r="36" spans="1:7" x14ac:dyDescent="0.25">
      <c r="A36" s="7"/>
      <c r="B36" s="8"/>
      <c r="C36" s="11" t="str">
        <f>_xlfn.IFNA(IF(AND(B36="Lunch",$C$4="Yes")=TRUE,$C$5,VLOOKUP(B36,'Type of Meal'!$A$2:$B$7,2,FALSE)),"")</f>
        <v/>
      </c>
      <c r="D36" s="9"/>
      <c r="E36" s="11" t="str">
        <f>IF(A35&lt;&gt;"",IF(A36&lt;&gt;"",IFERROR(C36*D36,""),SUM($E$8:E35)),"")</f>
        <v/>
      </c>
      <c r="F36" s="3"/>
      <c r="G36" s="11" t="str">
        <f>IF(A35&lt;&gt;"",IF(A36&lt;&gt;"",IFERROR(IF((F36-E36)&lt;0,0,F36-E36),""),SUM($G$8:G35)),"")</f>
        <v/>
      </c>
    </row>
    <row r="37" spans="1:7" x14ac:dyDescent="0.25">
      <c r="A37" s="7"/>
      <c r="B37" s="8"/>
      <c r="C37" s="11" t="str">
        <f>_xlfn.IFNA(IF(AND(B37="Lunch",$C$4="Yes")=TRUE,$C$5,VLOOKUP(B37,'Type of Meal'!$A$2:$B$7,2,FALSE)),"")</f>
        <v/>
      </c>
      <c r="D37" s="9"/>
      <c r="E37" s="11" t="str">
        <f>IF(A36&lt;&gt;"",IF(A37&lt;&gt;"",IFERROR(C37*D37,""),SUM($E$8:E36)),"")</f>
        <v/>
      </c>
      <c r="F37" s="3"/>
      <c r="G37" s="11" t="str">
        <f>IF(A36&lt;&gt;"",IF(A37&lt;&gt;"",IFERROR(IF((F37-E37)&lt;0,0,F37-E37),""),SUM($G$8:G36)),"")</f>
        <v/>
      </c>
    </row>
    <row r="38" spans="1:7" x14ac:dyDescent="0.25">
      <c r="A38" s="7"/>
      <c r="B38" s="8"/>
      <c r="C38" s="11" t="str">
        <f>_xlfn.IFNA(IF(AND(B38="Lunch",$C$4="Yes")=TRUE,$C$5,VLOOKUP(B38,'Type of Meal'!$A$2:$B$7,2,FALSE)),"")</f>
        <v/>
      </c>
      <c r="D38" s="9"/>
      <c r="E38" s="11" t="str">
        <f>IF(A37&lt;&gt;"",IF(A38&lt;&gt;"",IFERROR(C38*D38,""),SUM($E$8:E37)),"")</f>
        <v/>
      </c>
      <c r="F38" s="3"/>
      <c r="G38" s="11" t="str">
        <f>IF(A37&lt;&gt;"",IF(A38&lt;&gt;"",IFERROR(IF((F38-E38)&lt;0,0,F38-E38),""),SUM($G$8:G37)),"")</f>
        <v/>
      </c>
    </row>
    <row r="39" spans="1:7" x14ac:dyDescent="0.25">
      <c r="A39" s="7"/>
      <c r="B39" s="8"/>
      <c r="C39" s="11" t="str">
        <f>_xlfn.IFNA(IF(AND(B39="Lunch",$C$4="Yes")=TRUE,$C$5,VLOOKUP(B39,'Type of Meal'!$A$2:$B$7,2,FALSE)),"")</f>
        <v/>
      </c>
      <c r="D39" s="9"/>
      <c r="E39" s="11" t="str">
        <f>IF(A38&lt;&gt;"",IF(A39&lt;&gt;"",IFERROR(C39*D39,""),SUM($E$8:E38)),"")</f>
        <v/>
      </c>
      <c r="F39" s="3"/>
      <c r="G39" s="11" t="str">
        <f>IF(A38&lt;&gt;"",IF(A39&lt;&gt;"",IFERROR(IF((F39-E39)&lt;0,0,F39-E39),""),SUM($G$8:G38)),"")</f>
        <v/>
      </c>
    </row>
    <row r="40" spans="1:7" x14ac:dyDescent="0.25">
      <c r="A40" s="7"/>
      <c r="B40" s="8"/>
      <c r="C40" s="11" t="str">
        <f>_xlfn.IFNA(IF(AND(B40="Lunch",$C$4="Yes")=TRUE,$C$5,VLOOKUP(B40,'Type of Meal'!$A$2:$B$7,2,FALSE)),"")</f>
        <v/>
      </c>
      <c r="D40" s="9"/>
      <c r="E40" s="11" t="str">
        <f>IF(A39&lt;&gt;"",IF(A40&lt;&gt;"",IFERROR(C40*D40,""),SUM($E$8:E39)),"")</f>
        <v/>
      </c>
      <c r="F40" s="3"/>
      <c r="G40" s="11" t="str">
        <f>IF(A39&lt;&gt;"",IF(A40&lt;&gt;"",IFERROR(IF((F40-E40)&lt;0,0,F40-E40),""),SUM($G$8:G39)),"")</f>
        <v/>
      </c>
    </row>
    <row r="41" spans="1:7" x14ac:dyDescent="0.25">
      <c r="A41" s="7"/>
      <c r="B41" s="8"/>
      <c r="C41" s="11" t="str">
        <f>_xlfn.IFNA(IF(AND(B41="Lunch",$C$4="Yes")=TRUE,$C$5,VLOOKUP(B41,'Type of Meal'!$A$2:$B$7,2,FALSE)),"")</f>
        <v/>
      </c>
      <c r="D41" s="9"/>
      <c r="E41" s="11" t="str">
        <f>IF(A40&lt;&gt;"",IF(A41&lt;&gt;"",IFERROR(C41*D41,""),SUM($E$8:E40)),"")</f>
        <v/>
      </c>
      <c r="F41" s="3"/>
      <c r="G41" s="11" t="str">
        <f>IF(A40&lt;&gt;"",IF(A41&lt;&gt;"",IFERROR(IF((F41-E41)&lt;0,0,F41-E41),""),SUM($G$8:G40)),"")</f>
        <v/>
      </c>
    </row>
    <row r="42" spans="1:7" x14ac:dyDescent="0.25">
      <c r="A42" s="7"/>
      <c r="B42" s="8"/>
      <c r="C42" s="11" t="str">
        <f>_xlfn.IFNA(IF(AND(B42="Lunch",$C$4="Yes")=TRUE,$C$5,VLOOKUP(B42,'Type of Meal'!$A$2:$B$7,2,FALSE)),"")</f>
        <v/>
      </c>
      <c r="D42" s="9"/>
      <c r="E42" s="11" t="str">
        <f>IF(A41&lt;&gt;"",IF(A42&lt;&gt;"",IFERROR(C42*D42,""),SUM($E$8:E41)),"")</f>
        <v/>
      </c>
      <c r="F42" s="3"/>
      <c r="G42" s="11" t="str">
        <f>IF(A41&lt;&gt;"",IF(A42&lt;&gt;"",IFERROR(IF((F42-E42)&lt;0,0,F42-E42),""),SUM($G$8:G41)),"")</f>
        <v/>
      </c>
    </row>
    <row r="43" spans="1:7" x14ac:dyDescent="0.25">
      <c r="A43" s="7"/>
      <c r="B43" s="8"/>
      <c r="C43" s="11" t="str">
        <f>_xlfn.IFNA(IF(AND(B43="Lunch",$C$4="Yes")=TRUE,$C$5,VLOOKUP(B43,'Type of Meal'!$A$2:$B$7,2,FALSE)),"")</f>
        <v/>
      </c>
      <c r="D43" s="9"/>
      <c r="E43" s="11" t="str">
        <f>IF(A42&lt;&gt;"",IF(A43&lt;&gt;"",IFERROR(C43*D43,""),SUM($E$8:E42)),"")</f>
        <v/>
      </c>
      <c r="F43" s="3"/>
      <c r="G43" s="11" t="str">
        <f>IF(A42&lt;&gt;"",IF(A43&lt;&gt;"",IFERROR(IF((F43-E43)&lt;0,0,F43-E43),""),SUM($G$8:G42)),"")</f>
        <v/>
      </c>
    </row>
    <row r="44" spans="1:7" x14ac:dyDescent="0.25">
      <c r="A44" s="7"/>
      <c r="B44" s="8"/>
      <c r="C44" s="11" t="str">
        <f>_xlfn.IFNA(IF(AND(B44="Lunch",$C$4="Yes")=TRUE,$C$5,VLOOKUP(B44,'Type of Meal'!$A$2:$B$7,2,FALSE)),"")</f>
        <v/>
      </c>
      <c r="D44" s="9"/>
      <c r="E44" s="11" t="str">
        <f>IF(A43&lt;&gt;"",IF(A44&lt;&gt;"",IFERROR(C44*D44,""),SUM($E$8:E43)),"")</f>
        <v/>
      </c>
      <c r="F44" s="3"/>
      <c r="G44" s="11" t="str">
        <f>IF(A43&lt;&gt;"",IF(A44&lt;&gt;"",IFERROR(IF((F44-E44)&lt;0,0,F44-E44),""),SUM($G$8:G43)),"")</f>
        <v/>
      </c>
    </row>
    <row r="45" spans="1:7" x14ac:dyDescent="0.25">
      <c r="A45" s="19"/>
      <c r="C45" s="11" t="str">
        <f>_xlfn.IFNA(IF(AND(B45="Lunch",$C$4="Yes")=TRUE,$C$5,VLOOKUP(B45,'Type of Meal'!$A$2:$B$7,2,FALSE)),"")</f>
        <v/>
      </c>
      <c r="E45" s="11" t="str">
        <f>IF(A44&lt;&gt;"",IF(A45&lt;&gt;"",IFERROR(C45*D45,""),SUM($E$8:E44)),"")</f>
        <v/>
      </c>
      <c r="F45" s="11"/>
      <c r="G45" s="11" t="str">
        <f>IF(A44&lt;&gt;"",IF(A45&lt;&gt;"",IFERROR(IF((F45-E45)&lt;0,0,F45-E45),""),SUM($G$8:G44)),"")</f>
        <v/>
      </c>
    </row>
  </sheetData>
  <sheetProtection sheet="1" objects="1" scenarios="1" selectLockedCells="1"/>
  <mergeCells count="6">
    <mergeCell ref="A1:G1"/>
    <mergeCell ref="A2:F2"/>
    <mergeCell ref="A4:B4"/>
    <mergeCell ref="A5:B5"/>
    <mergeCell ref="D4:G5"/>
    <mergeCell ref="A3:G3"/>
  </mergeCells>
  <conditionalFormatting sqref="A8:B44 D8:D44 F8:F44">
    <cfRule type="expression" dxfId="1" priority="3">
      <formula>$A8&lt;&gt;""</formula>
    </cfRule>
  </conditionalFormatting>
  <conditionalFormatting sqref="E9:E45 G9:G45">
    <cfRule type="expression" dxfId="0" priority="1">
      <formula>AND($A9="",$A8&lt;&gt;"")</formula>
    </cfRule>
  </conditionalFormatting>
  <dataValidations count="4">
    <dataValidation type="decimal" operator="greaterThanOrEqual" allowBlank="1" showInputMessage="1" showErrorMessage="1" error="Enter a Conference Lunch Rate greater than 0." sqref="C5" xr:uid="{FA2A1CAE-6226-4D1A-A449-E3E590AA9AD8}">
      <formula1>0</formula1>
    </dataValidation>
    <dataValidation type="date" operator="greaterThanOrEqual" allowBlank="1" showInputMessage="1" showErrorMessage="1" error="Enter a date." prompt="Enter a date in the first empty cell under the Date column to start a new row." sqref="A8:A44" xr:uid="{3FEC241F-7CC4-4351-A780-FA4493AFD56C}">
      <formula1>43831</formula1>
    </dataValidation>
    <dataValidation type="whole" operator="greaterThan" allowBlank="1" showInputMessage="1" showErrorMessage="1" error="Enter a Number of Guests greater than 0." sqref="D8:D44" xr:uid="{12821A1A-CD03-4C73-9B64-D569453CE379}">
      <formula1>0</formula1>
    </dataValidation>
    <dataValidation type="decimal" operator="greaterThan" allowBlank="1" showInputMessage="1" showErrorMessage="1" error="Enter an Applicable Subtotal greater than 0." sqref="F8:F44" xr:uid="{264559FF-D77B-4864-BDAB-25B0F93D091A}">
      <formula1>0</formula1>
    </dataValidation>
  </dataValidations>
  <pageMargins left="0.5" right="0.5" top="0.5" bottom="0.5" header="0.3" footer="0.3"/>
  <pageSetup scale="70" orientation="landscape" horizontalDpi="1200" verticalDpi="1200" r:id="rId1"/>
  <headerFooter>
    <oddFooter>&amp;RRev 11/23</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Select Yes or No from the dropdown list." xr:uid="{78C8C520-22CA-4E94-90E5-225446524FEF}">
          <x14:formula1>
            <xm:f>'Type of Meal'!$A$10:$A$11</xm:f>
          </x14:formula1>
          <xm:sqref>C4</xm:sqref>
        </x14:dataValidation>
        <x14:dataValidation type="list" allowBlank="1" showInputMessage="1" showErrorMessage="1" error="Select a Type of Meal from the dropdown list." xr:uid="{E8CDDC04-8365-4395-8535-28C56F1B0E15}">
          <x14:formula1>
            <xm:f>'Type of Meal'!$A$2:$A$7</xm:f>
          </x14:formula1>
          <xm:sqref>B8:B44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98F18-E2D9-42BE-8AF1-F528E8875507}">
  <sheetPr codeName="Sheet2"/>
  <dimension ref="A1:B11"/>
  <sheetViews>
    <sheetView workbookViewId="0">
      <selection activeCell="A5" sqref="A5"/>
    </sheetView>
  </sheetViews>
  <sheetFormatPr defaultRowHeight="15" x14ac:dyDescent="0.25"/>
  <cols>
    <col min="1" max="1" width="24" bestFit="1" customWidth="1"/>
    <col min="2" max="2" width="10.28515625" bestFit="1" customWidth="1"/>
  </cols>
  <sheetData>
    <row r="1" spans="1:2" x14ac:dyDescent="0.25">
      <c r="A1" s="1" t="s">
        <v>7</v>
      </c>
      <c r="B1" s="1" t="s">
        <v>8</v>
      </c>
    </row>
    <row r="2" spans="1:2" x14ac:dyDescent="0.25">
      <c r="A2" t="s">
        <v>1</v>
      </c>
      <c r="B2" s="2">
        <v>18</v>
      </c>
    </row>
    <row r="3" spans="1:2" x14ac:dyDescent="0.25">
      <c r="A3" t="s">
        <v>5</v>
      </c>
      <c r="B3" s="2">
        <v>5.5</v>
      </c>
    </row>
    <row r="4" spans="1:2" x14ac:dyDescent="0.25">
      <c r="A4" t="s">
        <v>2</v>
      </c>
      <c r="B4" s="2">
        <v>25</v>
      </c>
    </row>
    <row r="5" spans="1:2" x14ac:dyDescent="0.25">
      <c r="A5" t="s">
        <v>6</v>
      </c>
      <c r="B5" s="2">
        <v>5.5</v>
      </c>
    </row>
    <row r="6" spans="1:2" x14ac:dyDescent="0.25">
      <c r="A6" t="s">
        <v>3</v>
      </c>
      <c r="B6" s="2">
        <v>45</v>
      </c>
    </row>
    <row r="7" spans="1:2" x14ac:dyDescent="0.25">
      <c r="A7" t="s">
        <v>4</v>
      </c>
      <c r="B7" s="2">
        <v>8</v>
      </c>
    </row>
    <row r="9" spans="1:2" x14ac:dyDescent="0.25">
      <c r="A9" s="1" t="s">
        <v>13</v>
      </c>
    </row>
    <row r="10" spans="1:2" x14ac:dyDescent="0.25">
      <c r="A10" t="s">
        <v>15</v>
      </c>
    </row>
    <row r="11" spans="1:2" x14ac:dyDescent="0.25">
      <c r="A11" t="s">
        <v>16</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Special Meal Worksheet</vt:lpstr>
      <vt:lpstr>Type of Meal</vt:lpstr>
      <vt:lpstr>'Special Meal Worksheet'!Print_Titles</vt:lpstr>
    </vt:vector>
  </TitlesOfParts>
  <Company>Louisiana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Mann</dc:creator>
  <cp:lastModifiedBy>Danita C King</cp:lastModifiedBy>
  <cp:lastPrinted>2023-11-14T17:17:52Z</cp:lastPrinted>
  <dcterms:created xsi:type="dcterms:W3CDTF">2023-10-09T20:04:03Z</dcterms:created>
  <dcterms:modified xsi:type="dcterms:W3CDTF">2024-07-01T15:38:53Z</dcterms:modified>
</cp:coreProperties>
</file>